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0" yWindow="7035" windowWidth="19320" windowHeight="9120"/>
  </bookViews>
  <sheets>
    <sheet name="지방도집계표" sheetId="4" r:id="rId1"/>
    <sheet name="군도집계표" sheetId="2" r:id="rId2"/>
  </sheets>
  <definedNames>
    <definedName name="_xlnm.Print_Titles" localSheetId="1">군도집계표!$2:$3</definedName>
  </definedNames>
  <calcPr calcId="124519"/>
</workbook>
</file>

<file path=xl/calcChain.xml><?xml version="1.0" encoding="utf-8"?>
<calcChain xmlns="http://schemas.openxmlformats.org/spreadsheetml/2006/main">
  <c r="F42" i="2"/>
  <c r="F41"/>
  <c r="F39"/>
  <c r="F38"/>
  <c r="F36"/>
  <c r="F35"/>
  <c r="I37"/>
  <c r="F33" l="1"/>
  <c r="F32"/>
  <c r="F30"/>
  <c r="F29"/>
  <c r="F27"/>
  <c r="F26"/>
  <c r="F24"/>
  <c r="F23"/>
  <c r="F21"/>
  <c r="F20"/>
  <c r="F18"/>
  <c r="F17"/>
  <c r="F15"/>
  <c r="F14"/>
  <c r="F12"/>
  <c r="F11"/>
  <c r="F9"/>
  <c r="F54"/>
  <c r="F53"/>
  <c r="F51"/>
  <c r="F50"/>
  <c r="F48"/>
  <c r="F47"/>
  <c r="F45"/>
  <c r="F44"/>
  <c r="F60"/>
  <c r="F59"/>
  <c r="F57"/>
  <c r="F56"/>
  <c r="E12" i="4" l="1"/>
  <c r="E11"/>
  <c r="E21"/>
  <c r="E20"/>
  <c r="E18"/>
  <c r="E17"/>
  <c r="E15"/>
  <c r="E14"/>
  <c r="E8"/>
  <c r="E9"/>
  <c r="F58" i="2" l="1"/>
  <c r="S6"/>
  <c r="S5"/>
  <c r="S43"/>
  <c r="R7" i="4"/>
  <c r="G6" i="2"/>
  <c r="H6"/>
  <c r="I6"/>
  <c r="J6"/>
  <c r="K6"/>
  <c r="L6"/>
  <c r="M6"/>
  <c r="N6"/>
  <c r="O6"/>
  <c r="P6"/>
  <c r="Q6"/>
  <c r="R6"/>
  <c r="G5"/>
  <c r="H5"/>
  <c r="I5"/>
  <c r="J5"/>
  <c r="K5"/>
  <c r="L5"/>
  <c r="L4" s="1"/>
  <c r="M5"/>
  <c r="N5"/>
  <c r="O5"/>
  <c r="O4" s="1"/>
  <c r="P5"/>
  <c r="Q5"/>
  <c r="R5"/>
  <c r="F6"/>
  <c r="F5"/>
  <c r="G58"/>
  <c r="H58"/>
  <c r="I58"/>
  <c r="J58"/>
  <c r="K58"/>
  <c r="L58"/>
  <c r="M58"/>
  <c r="N58"/>
  <c r="O58"/>
  <c r="P58"/>
  <c r="Q58"/>
  <c r="R58"/>
  <c r="F55"/>
  <c r="F52"/>
  <c r="F49"/>
  <c r="F46"/>
  <c r="G55"/>
  <c r="H55"/>
  <c r="I55"/>
  <c r="J55"/>
  <c r="K55"/>
  <c r="L55"/>
  <c r="M55"/>
  <c r="N55"/>
  <c r="O55"/>
  <c r="P55"/>
  <c r="Q55"/>
  <c r="R55"/>
  <c r="G52"/>
  <c r="H52"/>
  <c r="I52"/>
  <c r="J52"/>
  <c r="K52"/>
  <c r="L52"/>
  <c r="M52"/>
  <c r="N52"/>
  <c r="O52"/>
  <c r="P52"/>
  <c r="Q52"/>
  <c r="R52"/>
  <c r="G46"/>
  <c r="H46"/>
  <c r="I46"/>
  <c r="J46"/>
  <c r="K46"/>
  <c r="L46"/>
  <c r="M46"/>
  <c r="N46"/>
  <c r="O46"/>
  <c r="P46"/>
  <c r="Q46"/>
  <c r="R46"/>
  <c r="G43"/>
  <c r="H43"/>
  <c r="I43"/>
  <c r="J43"/>
  <c r="K43"/>
  <c r="L43"/>
  <c r="M43"/>
  <c r="N43"/>
  <c r="O43"/>
  <c r="P43"/>
  <c r="Q43"/>
  <c r="R43"/>
  <c r="F43"/>
  <c r="G40"/>
  <c r="H40"/>
  <c r="I40"/>
  <c r="J40"/>
  <c r="K40"/>
  <c r="L40"/>
  <c r="M40"/>
  <c r="N40"/>
  <c r="O40"/>
  <c r="P40"/>
  <c r="Q40"/>
  <c r="R40"/>
  <c r="F40"/>
  <c r="G37"/>
  <c r="H37"/>
  <c r="J37"/>
  <c r="K37"/>
  <c r="L37"/>
  <c r="M37"/>
  <c r="N37"/>
  <c r="O37"/>
  <c r="P37"/>
  <c r="Q37"/>
  <c r="R37"/>
  <c r="F37"/>
  <c r="G34"/>
  <c r="H34"/>
  <c r="I34"/>
  <c r="J34"/>
  <c r="K34"/>
  <c r="L34"/>
  <c r="M34"/>
  <c r="N34"/>
  <c r="O34"/>
  <c r="P34"/>
  <c r="Q34"/>
  <c r="R34"/>
  <c r="F34"/>
  <c r="G31"/>
  <c r="H31"/>
  <c r="I31"/>
  <c r="J31"/>
  <c r="K31"/>
  <c r="L31"/>
  <c r="M31"/>
  <c r="N31"/>
  <c r="O31"/>
  <c r="P31"/>
  <c r="Q31"/>
  <c r="R31"/>
  <c r="F31"/>
  <c r="G28"/>
  <c r="H28"/>
  <c r="I28"/>
  <c r="J28"/>
  <c r="K28"/>
  <c r="L28"/>
  <c r="M28"/>
  <c r="N28"/>
  <c r="O28"/>
  <c r="P28"/>
  <c r="Q28"/>
  <c r="R28"/>
  <c r="F28"/>
  <c r="G25"/>
  <c r="H25"/>
  <c r="I25"/>
  <c r="J25"/>
  <c r="K25"/>
  <c r="L25"/>
  <c r="M25"/>
  <c r="N25"/>
  <c r="O25"/>
  <c r="P25"/>
  <c r="Q25"/>
  <c r="R25"/>
  <c r="F25"/>
  <c r="G22"/>
  <c r="H22"/>
  <c r="I22"/>
  <c r="J22"/>
  <c r="K22"/>
  <c r="L22"/>
  <c r="M22"/>
  <c r="N22"/>
  <c r="O22"/>
  <c r="P22"/>
  <c r="Q22"/>
  <c r="R22"/>
  <c r="F22"/>
  <c r="G19"/>
  <c r="H19"/>
  <c r="I19"/>
  <c r="J19"/>
  <c r="K19"/>
  <c r="L19"/>
  <c r="M19"/>
  <c r="N19"/>
  <c r="O19"/>
  <c r="P19"/>
  <c r="Q19"/>
  <c r="R19"/>
  <c r="F19"/>
  <c r="G16"/>
  <c r="H16"/>
  <c r="I16"/>
  <c r="J16"/>
  <c r="K16"/>
  <c r="L16"/>
  <c r="M16"/>
  <c r="N16"/>
  <c r="O16"/>
  <c r="P16"/>
  <c r="Q16"/>
  <c r="R16"/>
  <c r="F16"/>
  <c r="G13"/>
  <c r="H13"/>
  <c r="I13"/>
  <c r="J13"/>
  <c r="K13"/>
  <c r="L13"/>
  <c r="M13"/>
  <c r="N13"/>
  <c r="O13"/>
  <c r="P13"/>
  <c r="Q13"/>
  <c r="R13"/>
  <c r="F13"/>
  <c r="G10"/>
  <c r="H10"/>
  <c r="I10"/>
  <c r="J10"/>
  <c r="K10"/>
  <c r="L10"/>
  <c r="M10"/>
  <c r="N10"/>
  <c r="O10"/>
  <c r="P10"/>
  <c r="Q10"/>
  <c r="R10"/>
  <c r="F10"/>
  <c r="G7"/>
  <c r="H7"/>
  <c r="I7"/>
  <c r="J7"/>
  <c r="K7"/>
  <c r="L7"/>
  <c r="M7"/>
  <c r="N7"/>
  <c r="O7"/>
  <c r="P7"/>
  <c r="Q7"/>
  <c r="R7"/>
  <c r="F7"/>
  <c r="T7" s="1"/>
  <c r="U7" s="1"/>
  <c r="F19" i="4"/>
  <c r="G19"/>
  <c r="H19"/>
  <c r="I19"/>
  <c r="J19"/>
  <c r="K19"/>
  <c r="L19"/>
  <c r="M19"/>
  <c r="N19"/>
  <c r="O19"/>
  <c r="P19"/>
  <c r="Q19"/>
  <c r="E19"/>
  <c r="F16"/>
  <c r="G16"/>
  <c r="H16"/>
  <c r="I16"/>
  <c r="J16"/>
  <c r="K16"/>
  <c r="L16"/>
  <c r="M16"/>
  <c r="N16"/>
  <c r="O16"/>
  <c r="P16"/>
  <c r="Q16"/>
  <c r="E16"/>
  <c r="F13"/>
  <c r="G13"/>
  <c r="H13"/>
  <c r="I13"/>
  <c r="J13"/>
  <c r="K13"/>
  <c r="L13"/>
  <c r="M13"/>
  <c r="N13"/>
  <c r="O13"/>
  <c r="P13"/>
  <c r="Q13"/>
  <c r="R13"/>
  <c r="E13"/>
  <c r="E10"/>
  <c r="S10" s="1"/>
  <c r="T10" s="1"/>
  <c r="E7"/>
  <c r="S7" s="1"/>
  <c r="T7" s="1"/>
  <c r="F10"/>
  <c r="G10"/>
  <c r="H10"/>
  <c r="I10"/>
  <c r="J10"/>
  <c r="K10"/>
  <c r="L10"/>
  <c r="M10"/>
  <c r="N10"/>
  <c r="O10"/>
  <c r="P10"/>
  <c r="Q10"/>
  <c r="F7"/>
  <c r="G7"/>
  <c r="H7"/>
  <c r="I7"/>
  <c r="J7"/>
  <c r="K7"/>
  <c r="L7"/>
  <c r="M7"/>
  <c r="N7"/>
  <c r="O7"/>
  <c r="P7"/>
  <c r="Q7"/>
  <c r="F6"/>
  <c r="G6"/>
  <c r="H6"/>
  <c r="I6"/>
  <c r="J6"/>
  <c r="K6"/>
  <c r="L6"/>
  <c r="M6"/>
  <c r="N6"/>
  <c r="O6"/>
  <c r="O4" s="1"/>
  <c r="P6"/>
  <c r="Q6"/>
  <c r="F5"/>
  <c r="G5"/>
  <c r="H5"/>
  <c r="I5"/>
  <c r="J5"/>
  <c r="J4" s="1"/>
  <c r="K5"/>
  <c r="L5"/>
  <c r="M5"/>
  <c r="M4" s="1"/>
  <c r="N5"/>
  <c r="N4" s="1"/>
  <c r="O5"/>
  <c r="P5"/>
  <c r="P4" s="1"/>
  <c r="Q5"/>
  <c r="Q4" s="1"/>
  <c r="E6"/>
  <c r="S6" s="1"/>
  <c r="T6" s="1"/>
  <c r="E5"/>
  <c r="S5" s="1"/>
  <c r="T5" s="1"/>
  <c r="R4"/>
  <c r="R10"/>
  <c r="R16"/>
  <c r="S16" s="1"/>
  <c r="T16" s="1"/>
  <c r="R19"/>
  <c r="S7" i="2"/>
  <c r="S10"/>
  <c r="S13"/>
  <c r="S16"/>
  <c r="T16" s="1"/>
  <c r="U16" s="1"/>
  <c r="S19"/>
  <c r="S22"/>
  <c r="T22" s="1"/>
  <c r="U22" s="1"/>
  <c r="S25"/>
  <c r="S28"/>
  <c r="S31"/>
  <c r="S34"/>
  <c r="T34" s="1"/>
  <c r="U34" s="1"/>
  <c r="S37"/>
  <c r="S40"/>
  <c r="T40" s="1"/>
  <c r="U40" s="1"/>
  <c r="S46"/>
  <c r="S49"/>
  <c r="S52"/>
  <c r="T52" s="1"/>
  <c r="U52" s="1"/>
  <c r="S55"/>
  <c r="S58"/>
  <c r="T58" s="1"/>
  <c r="U58" s="1"/>
  <c r="R49"/>
  <c r="Q49"/>
  <c r="P49"/>
  <c r="O49"/>
  <c r="N49"/>
  <c r="M49"/>
  <c r="L49"/>
  <c r="K49"/>
  <c r="J49"/>
  <c r="I49"/>
  <c r="H49"/>
  <c r="G49"/>
  <c r="T43"/>
  <c r="U43" s="1"/>
  <c r="T11"/>
  <c r="U11" s="1"/>
  <c r="T12"/>
  <c r="U12" s="1"/>
  <c r="T14"/>
  <c r="U14" s="1"/>
  <c r="T15"/>
  <c r="U15" s="1"/>
  <c r="T17"/>
  <c r="U17" s="1"/>
  <c r="T18"/>
  <c r="U18" s="1"/>
  <c r="T20"/>
  <c r="U20" s="1"/>
  <c r="T21"/>
  <c r="U21" s="1"/>
  <c r="T23"/>
  <c r="U23" s="1"/>
  <c r="T24"/>
  <c r="U24" s="1"/>
  <c r="T26"/>
  <c r="U26" s="1"/>
  <c r="T27"/>
  <c r="U27" s="1"/>
  <c r="T29"/>
  <c r="U29" s="1"/>
  <c r="T30"/>
  <c r="U30" s="1"/>
  <c r="T32"/>
  <c r="U32" s="1"/>
  <c r="T33"/>
  <c r="U33" s="1"/>
  <c r="T35"/>
  <c r="U35" s="1"/>
  <c r="T36"/>
  <c r="U36"/>
  <c r="T38"/>
  <c r="U38" s="1"/>
  <c r="T39"/>
  <c r="U39" s="1"/>
  <c r="T41"/>
  <c r="U41" s="1"/>
  <c r="T42"/>
  <c r="U42" s="1"/>
  <c r="T44"/>
  <c r="U44" s="1"/>
  <c r="T45"/>
  <c r="U45" s="1"/>
  <c r="T47"/>
  <c r="U47" s="1"/>
  <c r="T48"/>
  <c r="U48" s="1"/>
  <c r="T50"/>
  <c r="U50" s="1"/>
  <c r="T51"/>
  <c r="U51" s="1"/>
  <c r="T53"/>
  <c r="U53" s="1"/>
  <c r="T54"/>
  <c r="U54" s="1"/>
  <c r="T56"/>
  <c r="U56" s="1"/>
  <c r="T57"/>
  <c r="U57" s="1"/>
  <c r="T59"/>
  <c r="U59" s="1"/>
  <c r="T60"/>
  <c r="U60" s="1"/>
  <c r="T8"/>
  <c r="U8" s="1"/>
  <c r="D4"/>
  <c r="C4" i="4"/>
  <c r="S8"/>
  <c r="T8" s="1"/>
  <c r="S9"/>
  <c r="T9" s="1"/>
  <c r="S11"/>
  <c r="T11" s="1"/>
  <c r="S12"/>
  <c r="T12" s="1"/>
  <c r="S14"/>
  <c r="T14" s="1"/>
  <c r="S15"/>
  <c r="T15" s="1"/>
  <c r="S17"/>
  <c r="T17" s="1"/>
  <c r="S18"/>
  <c r="T18" s="1"/>
  <c r="S20"/>
  <c r="T20" s="1"/>
  <c r="J4" i="2"/>
  <c r="N4"/>
  <c r="P4"/>
  <c r="Q4"/>
  <c r="R4"/>
  <c r="S21" i="4"/>
  <c r="T21" s="1"/>
  <c r="T9" i="2"/>
  <c r="U9" s="1"/>
  <c r="T55"/>
  <c r="U55" s="1"/>
  <c r="T19"/>
  <c r="U19" s="1"/>
  <c r="T37"/>
  <c r="U37" s="1"/>
  <c r="T28"/>
  <c r="U28" s="1"/>
  <c r="T13"/>
  <c r="U13" s="1"/>
  <c r="T46" l="1"/>
  <c r="U46" s="1"/>
  <c r="T31"/>
  <c r="U31" s="1"/>
  <c r="G4" i="4"/>
  <c r="T10" i="2"/>
  <c r="U10" s="1"/>
  <c r="M4"/>
  <c r="G4"/>
  <c r="T25"/>
  <c r="U25" s="1"/>
  <c r="H4"/>
  <c r="K4"/>
  <c r="S4"/>
  <c r="T49"/>
  <c r="U49" s="1"/>
  <c r="F4"/>
  <c r="I4"/>
  <c r="T5"/>
  <c r="U5" s="1"/>
  <c r="T6"/>
  <c r="U6" s="1"/>
  <c r="F4" i="4"/>
  <c r="S13"/>
  <c r="T13" s="1"/>
  <c r="L4"/>
  <c r="I4"/>
  <c r="S19"/>
  <c r="T19" s="1"/>
  <c r="H4"/>
  <c r="K4"/>
  <c r="E4"/>
  <c r="S4" s="1"/>
  <c r="T4" s="1"/>
  <c r="T4" i="2" l="1"/>
  <c r="U4" s="1"/>
</calcChain>
</file>

<file path=xl/sharedStrings.xml><?xml version="1.0" encoding="utf-8"?>
<sst xmlns="http://schemas.openxmlformats.org/spreadsheetml/2006/main" count="112" uniqueCount="89">
  <si>
    <t>시간</t>
    <phoneticPr fontId="2" type="noConversion"/>
  </si>
  <si>
    <t>합계</t>
    <phoneticPr fontId="2" type="noConversion"/>
  </si>
  <si>
    <t>1호</t>
    <phoneticPr fontId="2" type="noConversion"/>
  </si>
  <si>
    <t>36-02-01
(임포-죽포)</t>
    <phoneticPr fontId="2" type="noConversion"/>
  </si>
  <si>
    <t>2호</t>
    <phoneticPr fontId="2" type="noConversion"/>
  </si>
  <si>
    <t>36-02-02
(군내-대율)</t>
    <phoneticPr fontId="2" type="noConversion"/>
  </si>
  <si>
    <t>4호</t>
    <phoneticPr fontId="2" type="noConversion"/>
  </si>
  <si>
    <t>36-02-03
(진두-하동)</t>
    <phoneticPr fontId="2" type="noConversion"/>
  </si>
  <si>
    <t>5호</t>
    <phoneticPr fontId="2" type="noConversion"/>
  </si>
  <si>
    <t>36-02-04
(송시-도실)</t>
    <phoneticPr fontId="2" type="noConversion"/>
  </si>
  <si>
    <t>7호</t>
    <phoneticPr fontId="2" type="noConversion"/>
  </si>
  <si>
    <t>36-02-05
(둔전-굴전)</t>
    <phoneticPr fontId="2" type="noConversion"/>
  </si>
  <si>
    <t>8호</t>
    <phoneticPr fontId="2" type="noConversion"/>
  </si>
  <si>
    <t>36-02-06
(풍류-내기)</t>
    <phoneticPr fontId="2" type="noConversion"/>
  </si>
  <si>
    <t>10호</t>
    <phoneticPr fontId="2" type="noConversion"/>
  </si>
  <si>
    <t>36-02-07
(달천-대포)</t>
    <phoneticPr fontId="2" type="noConversion"/>
  </si>
  <si>
    <t>11호</t>
    <phoneticPr fontId="2" type="noConversion"/>
  </si>
  <si>
    <t>36-02-08
(덕양-연화)</t>
    <phoneticPr fontId="2" type="noConversion"/>
  </si>
  <si>
    <t>12호</t>
  </si>
  <si>
    <t>36-02-09
(달천-신흥)</t>
    <phoneticPr fontId="2" type="noConversion"/>
  </si>
  <si>
    <t>14호</t>
    <phoneticPr fontId="2" type="noConversion"/>
  </si>
  <si>
    <t>36-02-10
(신풍-애양)</t>
    <phoneticPr fontId="2" type="noConversion"/>
  </si>
  <si>
    <t>15호</t>
  </si>
  <si>
    <t>36-02-11
(조화-연화)</t>
    <phoneticPr fontId="2" type="noConversion"/>
  </si>
  <si>
    <t>16호</t>
  </si>
  <si>
    <t>36-02-12
(상봉-여흥)</t>
    <phoneticPr fontId="2" type="noConversion"/>
  </si>
  <si>
    <t>17호</t>
  </si>
  <si>
    <t>36-02-13
(나진-창무)</t>
    <phoneticPr fontId="2" type="noConversion"/>
  </si>
  <si>
    <t>18호</t>
  </si>
  <si>
    <t>36-02-14
(용주-소호)</t>
    <phoneticPr fontId="2" type="noConversion"/>
  </si>
  <si>
    <t>21호</t>
    <phoneticPr fontId="2" type="noConversion"/>
  </si>
  <si>
    <t>36-02-15
(세포-서촌)</t>
    <phoneticPr fontId="2" type="noConversion"/>
  </si>
  <si>
    <t>20호</t>
    <phoneticPr fontId="2" type="noConversion"/>
  </si>
  <si>
    <t>36-02-16
(우학-송고)</t>
    <phoneticPr fontId="2" type="noConversion"/>
  </si>
  <si>
    <t>6호</t>
    <phoneticPr fontId="2" type="noConversion"/>
  </si>
  <si>
    <t>36-02-17
(호령-신흥)</t>
    <phoneticPr fontId="2" type="noConversion"/>
  </si>
  <si>
    <t>22호</t>
    <phoneticPr fontId="2" type="noConversion"/>
  </si>
  <si>
    <t>36-02-18
(거문-죽촌)</t>
    <phoneticPr fontId="2" type="noConversion"/>
  </si>
  <si>
    <t>시간</t>
    <phoneticPr fontId="2" type="noConversion"/>
  </si>
  <si>
    <t>노선별</t>
    <phoneticPr fontId="2" type="noConversion"/>
  </si>
  <si>
    <t>계</t>
    <phoneticPr fontId="2" type="noConversion"/>
  </si>
  <si>
    <t>노선별</t>
    <phoneticPr fontId="2" type="noConversion"/>
  </si>
  <si>
    <t>계</t>
    <phoneticPr fontId="2" type="noConversion"/>
  </si>
  <si>
    <t>22-01
(화양 용주)</t>
  </si>
  <si>
    <t>22-02
(소라 덕양)</t>
  </si>
  <si>
    <t>22-03
(화양 서촌)</t>
  </si>
  <si>
    <t>863-01
(화양 화동)</t>
  </si>
  <si>
    <t>863-04
(화양 옥적)</t>
  </si>
  <si>
    <t>도로교통량 조사 결과 집계표(지방도)</t>
    <phoneticPr fontId="2" type="noConversion"/>
  </si>
  <si>
    <t>1종
(승용)</t>
    <phoneticPr fontId="2" type="noConversion"/>
  </si>
  <si>
    <t>2종
(버스)</t>
    <phoneticPr fontId="2" type="noConversion"/>
  </si>
  <si>
    <r>
      <t xml:space="preserve">3종
</t>
    </r>
    <r>
      <rPr>
        <sz val="8"/>
        <rFont val="돋움"/>
        <family val="3"/>
        <charset val="129"/>
      </rPr>
      <t>(소형트럭)</t>
    </r>
    <phoneticPr fontId="2" type="noConversion"/>
  </si>
  <si>
    <r>
      <t xml:space="preserve">4종
</t>
    </r>
    <r>
      <rPr>
        <sz val="8"/>
        <rFont val="돋움"/>
        <family val="3"/>
        <charset val="129"/>
      </rPr>
      <t>(소형트럭)</t>
    </r>
    <phoneticPr fontId="2" type="noConversion"/>
  </si>
  <si>
    <t>5종
(중형트럭)</t>
    <phoneticPr fontId="2" type="noConversion"/>
  </si>
  <si>
    <t>6종
(중형트럭)</t>
  </si>
  <si>
    <t>7종
(중형트럭)</t>
  </si>
  <si>
    <t>8종
(대형트럭)</t>
    <phoneticPr fontId="2" type="noConversion"/>
  </si>
  <si>
    <t>9종
(대형트럭)</t>
  </si>
  <si>
    <t>10종
(대형트럭)</t>
  </si>
  <si>
    <t>11종
(대형트럭)</t>
  </si>
  <si>
    <t>12종
(대형트럭)</t>
  </si>
  <si>
    <t>소계</t>
    <phoneticPr fontId="2" type="noConversion"/>
  </si>
  <si>
    <t>연장
km</t>
    <phoneticPr fontId="2" type="noConversion"/>
  </si>
  <si>
    <t>합계</t>
    <phoneticPr fontId="2" type="noConversion"/>
  </si>
  <si>
    <t>소계</t>
    <phoneticPr fontId="2" type="noConversion"/>
  </si>
  <si>
    <t>합 계</t>
    <phoneticPr fontId="2" type="noConversion"/>
  </si>
  <si>
    <t>연장
km</t>
    <phoneticPr fontId="2" type="noConversion"/>
  </si>
  <si>
    <t>합계</t>
    <phoneticPr fontId="2" type="noConversion"/>
  </si>
  <si>
    <t>소계</t>
    <phoneticPr fontId="2" type="noConversion"/>
  </si>
  <si>
    <t>1종
(승용)</t>
    <phoneticPr fontId="2" type="noConversion"/>
  </si>
  <si>
    <t>2종
(버스)</t>
    <phoneticPr fontId="2" type="noConversion"/>
  </si>
  <si>
    <t>도로교통량조사 결과 집계표(군도)</t>
    <phoneticPr fontId="2" type="noConversion"/>
  </si>
  <si>
    <t>9종
(대형)</t>
    <phoneticPr fontId="2" type="noConversion"/>
  </si>
  <si>
    <t>10종
(대형)</t>
    <phoneticPr fontId="2" type="noConversion"/>
  </si>
  <si>
    <t>11종
(대형)</t>
    <phoneticPr fontId="2" type="noConversion"/>
  </si>
  <si>
    <t>12종
(대형)</t>
    <phoneticPr fontId="2" type="noConversion"/>
  </si>
  <si>
    <t>7종
(중형)</t>
    <phoneticPr fontId="2" type="noConversion"/>
  </si>
  <si>
    <t>6종
(중형)</t>
    <phoneticPr fontId="2" type="noConversion"/>
  </si>
  <si>
    <t>5종
(중형)</t>
    <phoneticPr fontId="2" type="noConversion"/>
  </si>
  <si>
    <t>4종
(소형)</t>
    <phoneticPr fontId="2" type="noConversion"/>
  </si>
  <si>
    <t>3종
(소형
트럭)</t>
    <phoneticPr fontId="2" type="noConversion"/>
  </si>
  <si>
    <t>8종
(대형
트럭)</t>
    <phoneticPr fontId="2" type="noConversion"/>
  </si>
  <si>
    <t xml:space="preserve">증감
</t>
    <phoneticPr fontId="2" type="noConversion"/>
  </si>
  <si>
    <t>증감율</t>
    <phoneticPr fontId="2" type="noConversion"/>
  </si>
  <si>
    <t>증감</t>
    <phoneticPr fontId="2" type="noConversion"/>
  </si>
  <si>
    <t>증감율</t>
    <phoneticPr fontId="2" type="noConversion"/>
  </si>
  <si>
    <t>2012
조사결과</t>
    <phoneticPr fontId="2" type="noConversion"/>
  </si>
  <si>
    <t>2013 조사결과</t>
    <phoneticPr fontId="2" type="noConversion"/>
  </si>
  <si>
    <t>-</t>
    <phoneticPr fontId="2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</si>
</sst>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_);[Red]\(#,##0\)"/>
    <numFmt numFmtId="177" formatCode="#,##0_ 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sz val="18"/>
      <name val="돋움"/>
      <family val="3"/>
      <charset val="129"/>
    </font>
    <font>
      <sz val="20"/>
      <name val="돋움"/>
      <family val="3"/>
      <charset val="129"/>
    </font>
    <font>
      <sz val="12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1" fontId="0" fillId="0" borderId="1" xfId="2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1" fontId="0" fillId="0" borderId="1" xfId="2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Fill="1" applyBorder="1">
      <alignment vertical="center"/>
    </xf>
    <xf numFmtId="41" fontId="1" fillId="4" borderId="1" xfId="2" applyFont="1" applyFill="1" applyBorder="1" applyAlignment="1">
      <alignment vertical="center" wrapText="1"/>
    </xf>
    <xf numFmtId="41" fontId="0" fillId="4" borderId="1" xfId="2" applyFont="1" applyFill="1" applyBorder="1" applyAlignment="1">
      <alignment vertical="center"/>
    </xf>
    <xf numFmtId="9" fontId="1" fillId="0" borderId="2" xfId="1" applyFont="1" applyFill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41" fontId="0" fillId="0" borderId="3" xfId="2" applyFont="1" applyBorder="1" applyAlignment="1">
      <alignment vertical="center"/>
    </xf>
    <xf numFmtId="41" fontId="0" fillId="0" borderId="3" xfId="2" applyFont="1" applyBorder="1" applyAlignment="1">
      <alignment horizontal="right" vertical="center"/>
    </xf>
    <xf numFmtId="9" fontId="1" fillId="0" borderId="4" xfId="1" applyFont="1" applyFill="1" applyBorder="1" applyAlignment="1">
      <alignment horizontal="right" vertical="center" wrapText="1"/>
    </xf>
    <xf numFmtId="9" fontId="0" fillId="0" borderId="2" xfId="1" applyFont="1" applyFill="1" applyBorder="1">
      <alignment vertical="center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ill="1" applyBorder="1">
      <alignment vertical="center"/>
    </xf>
    <xf numFmtId="9" fontId="0" fillId="0" borderId="4" xfId="1" applyFont="1" applyFill="1" applyBorder="1">
      <alignment vertical="center"/>
    </xf>
    <xf numFmtId="176" fontId="8" fillId="0" borderId="1" xfId="0" applyNumberFormat="1" applyFont="1" applyFill="1" applyBorder="1" applyAlignment="1">
      <alignment wrapText="1"/>
    </xf>
    <xf numFmtId="41" fontId="1" fillId="4" borderId="1" xfId="2" applyFont="1" applyFill="1" applyBorder="1" applyAlignment="1">
      <alignment horizontal="center" vertical="center" wrapText="1"/>
    </xf>
    <xf numFmtId="41" fontId="0" fillId="0" borderId="1" xfId="2" applyFont="1" applyBorder="1" applyAlignment="1">
      <alignment horizontal="center" vertical="center"/>
    </xf>
    <xf numFmtId="41" fontId="0" fillId="4" borderId="1" xfId="2" applyFont="1" applyFill="1" applyBorder="1" applyAlignment="1">
      <alignment horizontal="center" vertical="center"/>
    </xf>
    <xf numFmtId="41" fontId="0" fillId="0" borderId="3" xfId="2" applyFont="1" applyBorder="1" applyAlignment="1">
      <alignment horizontal="center" vertical="center"/>
    </xf>
    <xf numFmtId="177" fontId="0" fillId="2" borderId="1" xfId="0" applyNumberFormat="1" applyFill="1" applyBorder="1">
      <alignment vertical="center"/>
    </xf>
    <xf numFmtId="177" fontId="0" fillId="4" borderId="1" xfId="0" applyNumberFormat="1" applyFill="1" applyBorder="1">
      <alignment vertical="center"/>
    </xf>
    <xf numFmtId="177" fontId="0" fillId="0" borderId="1" xfId="0" applyNumberFormat="1" applyBorder="1">
      <alignment vertical="center"/>
    </xf>
    <xf numFmtId="177" fontId="0" fillId="0" borderId="1" xfId="0" applyNumberFormat="1" applyFill="1" applyBorder="1">
      <alignment vertical="center"/>
    </xf>
    <xf numFmtId="177" fontId="0" fillId="3" borderId="1" xfId="0" applyNumberFormat="1" applyFill="1" applyBorder="1">
      <alignment vertical="center"/>
    </xf>
    <xf numFmtId="177" fontId="0" fillId="0" borderId="3" xfId="0" applyNumberFormat="1" applyBorder="1">
      <alignment vertical="center"/>
    </xf>
    <xf numFmtId="177" fontId="0" fillId="0" borderId="3" xfId="0" applyNumberFormat="1" applyFill="1" applyBorder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</cellXfs>
  <cellStyles count="3">
    <cellStyle name="백분율" xfId="1" builtinId="5"/>
    <cellStyle name="쉼표 [0]" xfId="2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1"/>
  <sheetViews>
    <sheetView tabSelected="1" workbookViewId="0">
      <selection activeCell="S14" sqref="S14"/>
    </sheetView>
  </sheetViews>
  <sheetFormatPr defaultRowHeight="13.5"/>
  <cols>
    <col min="1" max="1" width="5.88671875" customWidth="1"/>
    <col min="2" max="2" width="3.5546875" customWidth="1"/>
    <col min="3" max="3" width="6.21875" customWidth="1"/>
    <col min="4" max="4" width="7" customWidth="1"/>
    <col min="5" max="5" width="8.44140625" style="15" customWidth="1"/>
    <col min="6" max="6" width="7.6640625" customWidth="1"/>
    <col min="7" max="7" width="5.77734375" customWidth="1"/>
    <col min="8" max="8" width="8.21875" bestFit="1" customWidth="1"/>
    <col min="9" max="9" width="6.77734375" customWidth="1"/>
    <col min="10" max="17" width="5.77734375" customWidth="1"/>
    <col min="18" max="18" width="8.33203125" customWidth="1"/>
    <col min="19" max="19" width="7.77734375" customWidth="1"/>
    <col min="20" max="20" width="8.6640625" customWidth="1"/>
  </cols>
  <sheetData>
    <row r="1" spans="1:20" ht="30" customHeight="1" thickBot="1">
      <c r="A1" s="52" t="s">
        <v>48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13"/>
    </row>
    <row r="2" spans="1:20" ht="25.5" customHeight="1">
      <c r="A2" s="50" t="s">
        <v>41</v>
      </c>
      <c r="B2" s="49"/>
      <c r="C2" s="48" t="s">
        <v>62</v>
      </c>
      <c r="D2" s="49" t="s">
        <v>0</v>
      </c>
      <c r="E2" s="47" t="s">
        <v>87</v>
      </c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8" t="s">
        <v>86</v>
      </c>
      <c r="S2" s="43" t="s">
        <v>82</v>
      </c>
      <c r="T2" s="45" t="s">
        <v>83</v>
      </c>
    </row>
    <row r="3" spans="1:20" ht="42" customHeight="1">
      <c r="A3" s="51"/>
      <c r="B3" s="42"/>
      <c r="C3" s="42"/>
      <c r="D3" s="42"/>
      <c r="E3" s="6" t="s">
        <v>42</v>
      </c>
      <c r="F3" s="8" t="s">
        <v>49</v>
      </c>
      <c r="G3" s="8" t="s">
        <v>50</v>
      </c>
      <c r="H3" s="8" t="s">
        <v>51</v>
      </c>
      <c r="I3" s="8" t="s">
        <v>52</v>
      </c>
      <c r="J3" s="8" t="s">
        <v>53</v>
      </c>
      <c r="K3" s="8" t="s">
        <v>54</v>
      </c>
      <c r="L3" s="8" t="s">
        <v>55</v>
      </c>
      <c r="M3" s="8" t="s">
        <v>56</v>
      </c>
      <c r="N3" s="8" t="s">
        <v>57</v>
      </c>
      <c r="O3" s="8" t="s">
        <v>58</v>
      </c>
      <c r="P3" s="8" t="s">
        <v>59</v>
      </c>
      <c r="Q3" s="8" t="s">
        <v>60</v>
      </c>
      <c r="R3" s="42"/>
      <c r="S3" s="44"/>
      <c r="T3" s="46"/>
    </row>
    <row r="4" spans="1:20" ht="23.1" customHeight="1">
      <c r="A4" s="51" t="s">
        <v>1</v>
      </c>
      <c r="B4" s="42"/>
      <c r="C4" s="41">
        <f>SUM(C7:C21)</f>
        <v>41.6</v>
      </c>
      <c r="D4" s="7" t="s">
        <v>63</v>
      </c>
      <c r="E4" s="17">
        <f>SUM(E5:E6)</f>
        <v>17755</v>
      </c>
      <c r="F4" s="17">
        <f t="shared" ref="F4:Q4" si="0">SUM(F5:F6)</f>
        <v>11934</v>
      </c>
      <c r="G4" s="17">
        <f t="shared" si="0"/>
        <v>796</v>
      </c>
      <c r="H4" s="17">
        <f t="shared" si="0"/>
        <v>3857</v>
      </c>
      <c r="I4" s="17">
        <f t="shared" si="0"/>
        <v>289</v>
      </c>
      <c r="J4" s="17">
        <f t="shared" si="0"/>
        <v>261</v>
      </c>
      <c r="K4" s="17">
        <f t="shared" si="0"/>
        <v>515</v>
      </c>
      <c r="L4" s="17">
        <f t="shared" si="0"/>
        <v>101</v>
      </c>
      <c r="M4" s="17">
        <f t="shared" si="0"/>
        <v>0</v>
      </c>
      <c r="N4" s="17">
        <f t="shared" si="0"/>
        <v>0</v>
      </c>
      <c r="O4" s="17">
        <f t="shared" si="0"/>
        <v>2</v>
      </c>
      <c r="P4" s="17">
        <f t="shared" si="0"/>
        <v>0</v>
      </c>
      <c r="Q4" s="17">
        <f t="shared" si="0"/>
        <v>0</v>
      </c>
      <c r="R4" s="29">
        <f>SUM(R5:R6)</f>
        <v>15242</v>
      </c>
      <c r="S4" s="35">
        <f>E4-R4</f>
        <v>2513</v>
      </c>
      <c r="T4" s="19">
        <f>S4/R4</f>
        <v>0.16487337619734943</v>
      </c>
    </row>
    <row r="5" spans="1:20" ht="23.1" customHeight="1">
      <c r="A5" s="51"/>
      <c r="B5" s="42"/>
      <c r="C5" s="41"/>
      <c r="D5" s="1">
        <v>12</v>
      </c>
      <c r="E5" s="14">
        <f>SUM(E8,E11,E14,E17,E20)</f>
        <v>14237</v>
      </c>
      <c r="F5" s="14">
        <f t="shared" ref="F5:Q5" si="1">SUM(F8,F11,F14,F17,F20)</f>
        <v>9244</v>
      </c>
      <c r="G5" s="14">
        <f t="shared" si="1"/>
        <v>586</v>
      </c>
      <c r="H5" s="14">
        <f t="shared" si="1"/>
        <v>3259</v>
      </c>
      <c r="I5" s="14">
        <f t="shared" si="1"/>
        <v>279</v>
      </c>
      <c r="J5" s="14">
        <f t="shared" si="1"/>
        <v>254</v>
      </c>
      <c r="K5" s="14">
        <f t="shared" si="1"/>
        <v>512</v>
      </c>
      <c r="L5" s="14">
        <f t="shared" si="1"/>
        <v>101</v>
      </c>
      <c r="M5" s="14">
        <f t="shared" si="1"/>
        <v>0</v>
      </c>
      <c r="N5" s="14">
        <f t="shared" si="1"/>
        <v>0</v>
      </c>
      <c r="O5" s="14">
        <f t="shared" si="1"/>
        <v>2</v>
      </c>
      <c r="P5" s="14">
        <f t="shared" si="1"/>
        <v>0</v>
      </c>
      <c r="Q5" s="14">
        <f t="shared" si="1"/>
        <v>0</v>
      </c>
      <c r="R5" s="30">
        <v>11933</v>
      </c>
      <c r="S5" s="35">
        <f t="shared" ref="S5:S21" si="2">E5-R5</f>
        <v>2304</v>
      </c>
      <c r="T5" s="19">
        <f t="shared" ref="T5:T21" si="3">S5/R5</f>
        <v>0.1930780189390765</v>
      </c>
    </row>
    <row r="6" spans="1:20" ht="23.1" customHeight="1">
      <c r="A6" s="51"/>
      <c r="B6" s="42"/>
      <c r="C6" s="41"/>
      <c r="D6" s="7">
        <v>24</v>
      </c>
      <c r="E6" s="14">
        <f>SUM(E9,E12,E15,E18,E21)</f>
        <v>3518</v>
      </c>
      <c r="F6" s="14">
        <f t="shared" ref="F6:Q6" si="4">SUM(F9,F12,F15,F18,F21)</f>
        <v>2690</v>
      </c>
      <c r="G6" s="14">
        <f t="shared" si="4"/>
        <v>210</v>
      </c>
      <c r="H6" s="14">
        <f t="shared" si="4"/>
        <v>598</v>
      </c>
      <c r="I6" s="14">
        <f t="shared" si="4"/>
        <v>10</v>
      </c>
      <c r="J6" s="14">
        <f t="shared" si="4"/>
        <v>7</v>
      </c>
      <c r="K6" s="14">
        <f t="shared" si="4"/>
        <v>3</v>
      </c>
      <c r="L6" s="14">
        <f t="shared" si="4"/>
        <v>0</v>
      </c>
      <c r="M6" s="14">
        <f t="shared" si="4"/>
        <v>0</v>
      </c>
      <c r="N6" s="14">
        <f t="shared" si="4"/>
        <v>0</v>
      </c>
      <c r="O6" s="14">
        <f t="shared" si="4"/>
        <v>0</v>
      </c>
      <c r="P6" s="14">
        <f t="shared" si="4"/>
        <v>0</v>
      </c>
      <c r="Q6" s="14">
        <f t="shared" si="4"/>
        <v>0</v>
      </c>
      <c r="R6" s="30">
        <v>3309</v>
      </c>
      <c r="S6" s="35">
        <f t="shared" si="2"/>
        <v>209</v>
      </c>
      <c r="T6" s="19">
        <f t="shared" si="3"/>
        <v>6.3161075853732249E-2</v>
      </c>
    </row>
    <row r="7" spans="1:20" ht="23.1" customHeight="1">
      <c r="A7" s="40" t="s">
        <v>43</v>
      </c>
      <c r="B7" s="41"/>
      <c r="C7" s="42">
        <v>8.9</v>
      </c>
      <c r="D7" s="7" t="s">
        <v>61</v>
      </c>
      <c r="E7" s="18">
        <f>SUM(E8:E9)</f>
        <v>5539</v>
      </c>
      <c r="F7" s="18">
        <f t="shared" ref="F7:Q7" si="5">SUM(F8:F9)</f>
        <v>3390</v>
      </c>
      <c r="G7" s="18">
        <f t="shared" si="5"/>
        <v>240</v>
      </c>
      <c r="H7" s="18">
        <f t="shared" si="5"/>
        <v>1169</v>
      </c>
      <c r="I7" s="18">
        <f t="shared" si="5"/>
        <v>151</v>
      </c>
      <c r="J7" s="18">
        <f t="shared" si="5"/>
        <v>108</v>
      </c>
      <c r="K7" s="18">
        <f t="shared" si="5"/>
        <v>428</v>
      </c>
      <c r="L7" s="18">
        <f t="shared" si="5"/>
        <v>53</v>
      </c>
      <c r="M7" s="18">
        <f t="shared" si="5"/>
        <v>0</v>
      </c>
      <c r="N7" s="18">
        <f t="shared" si="5"/>
        <v>0</v>
      </c>
      <c r="O7" s="18">
        <f t="shared" si="5"/>
        <v>0</v>
      </c>
      <c r="P7" s="18">
        <f t="shared" si="5"/>
        <v>0</v>
      </c>
      <c r="Q7" s="18">
        <f t="shared" si="5"/>
        <v>0</v>
      </c>
      <c r="R7" s="31">
        <f>SUM(R8:R9)</f>
        <v>4696</v>
      </c>
      <c r="S7" s="35">
        <f t="shared" si="2"/>
        <v>843</v>
      </c>
      <c r="T7" s="19">
        <f t="shared" si="3"/>
        <v>0.17951448040885859</v>
      </c>
    </row>
    <row r="8" spans="1:20" ht="23.1" customHeight="1">
      <c r="A8" s="40"/>
      <c r="B8" s="41"/>
      <c r="C8" s="42"/>
      <c r="D8" s="1">
        <v>12</v>
      </c>
      <c r="E8" s="28">
        <f>SUM(F8:Q8)</f>
        <v>4544</v>
      </c>
      <c r="F8" s="28">
        <v>2676</v>
      </c>
      <c r="G8" s="28">
        <v>168</v>
      </c>
      <c r="H8" s="28">
        <v>975</v>
      </c>
      <c r="I8" s="28">
        <v>142</v>
      </c>
      <c r="J8" s="28">
        <v>105</v>
      </c>
      <c r="K8" s="28">
        <v>425</v>
      </c>
      <c r="L8" s="28">
        <v>53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30">
        <v>3823</v>
      </c>
      <c r="S8" s="35">
        <f t="shared" si="2"/>
        <v>721</v>
      </c>
      <c r="T8" s="19">
        <f t="shared" si="3"/>
        <v>0.18859534397070363</v>
      </c>
    </row>
    <row r="9" spans="1:20" ht="23.1" customHeight="1">
      <c r="A9" s="40"/>
      <c r="B9" s="41"/>
      <c r="C9" s="42"/>
      <c r="D9" s="7">
        <v>24</v>
      </c>
      <c r="E9" s="14">
        <f>SUM(F9:Q9)</f>
        <v>995</v>
      </c>
      <c r="F9" s="9">
        <v>714</v>
      </c>
      <c r="G9" s="9">
        <v>72</v>
      </c>
      <c r="H9" s="9">
        <v>194</v>
      </c>
      <c r="I9" s="9">
        <v>9</v>
      </c>
      <c r="J9" s="9">
        <v>3</v>
      </c>
      <c r="K9" s="9">
        <v>3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30">
        <v>873</v>
      </c>
      <c r="S9" s="35">
        <f t="shared" si="2"/>
        <v>122</v>
      </c>
      <c r="T9" s="19">
        <f t="shared" si="3"/>
        <v>0.13974799541809851</v>
      </c>
    </row>
    <row r="10" spans="1:20" ht="23.1" customHeight="1">
      <c r="A10" s="40" t="s">
        <v>44</v>
      </c>
      <c r="B10" s="41"/>
      <c r="C10" s="42">
        <v>12.1</v>
      </c>
      <c r="D10" s="7" t="s">
        <v>64</v>
      </c>
      <c r="E10" s="18">
        <f>SUM(E11:E12)</f>
        <v>8506</v>
      </c>
      <c r="F10" s="18">
        <f t="shared" ref="F10:Q10" si="6">SUM(F11:F12)</f>
        <v>6310</v>
      </c>
      <c r="G10" s="18">
        <f t="shared" si="6"/>
        <v>316</v>
      </c>
      <c r="H10" s="18">
        <f t="shared" si="6"/>
        <v>1550</v>
      </c>
      <c r="I10" s="18">
        <f t="shared" si="6"/>
        <v>117</v>
      </c>
      <c r="J10" s="18">
        <f t="shared" si="6"/>
        <v>93</v>
      </c>
      <c r="K10" s="18">
        <f t="shared" si="6"/>
        <v>72</v>
      </c>
      <c r="L10" s="18">
        <f t="shared" si="6"/>
        <v>48</v>
      </c>
      <c r="M10" s="18">
        <f t="shared" si="6"/>
        <v>0</v>
      </c>
      <c r="N10" s="18">
        <f t="shared" si="6"/>
        <v>0</v>
      </c>
      <c r="O10" s="18">
        <f t="shared" si="6"/>
        <v>0</v>
      </c>
      <c r="P10" s="18">
        <f t="shared" si="6"/>
        <v>0</v>
      </c>
      <c r="Q10" s="18">
        <f t="shared" si="6"/>
        <v>0</v>
      </c>
      <c r="R10" s="31">
        <f>SUM(R11:R12)</f>
        <v>7507</v>
      </c>
      <c r="S10" s="35">
        <f t="shared" si="2"/>
        <v>999</v>
      </c>
      <c r="T10" s="19">
        <f t="shared" si="3"/>
        <v>0.13307579592380445</v>
      </c>
    </row>
    <row r="11" spans="1:20" ht="23.1" customHeight="1">
      <c r="A11" s="40"/>
      <c r="B11" s="41"/>
      <c r="C11" s="42"/>
      <c r="D11" s="1">
        <v>12</v>
      </c>
      <c r="E11" s="14">
        <f>SUM(F11:Q11)</f>
        <v>6709</v>
      </c>
      <c r="F11" s="9">
        <v>4794</v>
      </c>
      <c r="G11" s="9">
        <v>245</v>
      </c>
      <c r="H11" s="9">
        <v>1345</v>
      </c>
      <c r="I11" s="9">
        <v>116</v>
      </c>
      <c r="J11" s="9">
        <v>89</v>
      </c>
      <c r="K11" s="9">
        <v>72</v>
      </c>
      <c r="L11" s="9">
        <v>48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30">
        <v>5632</v>
      </c>
      <c r="S11" s="35">
        <f t="shared" si="2"/>
        <v>1077</v>
      </c>
      <c r="T11" s="19">
        <f t="shared" si="3"/>
        <v>0.19122869318181818</v>
      </c>
    </row>
    <row r="12" spans="1:20" ht="23.1" customHeight="1">
      <c r="A12" s="40"/>
      <c r="B12" s="41"/>
      <c r="C12" s="42"/>
      <c r="D12" s="7">
        <v>24</v>
      </c>
      <c r="E12" s="14">
        <f>SUM(F12:Q12)</f>
        <v>1797</v>
      </c>
      <c r="F12" s="9">
        <v>1516</v>
      </c>
      <c r="G12" s="9">
        <v>71</v>
      </c>
      <c r="H12" s="9">
        <v>205</v>
      </c>
      <c r="I12" s="9">
        <v>1</v>
      </c>
      <c r="J12" s="9">
        <v>4</v>
      </c>
      <c r="K12" s="9">
        <v>0</v>
      </c>
      <c r="L12" s="9" t="s">
        <v>88</v>
      </c>
      <c r="M12" s="9">
        <v>0</v>
      </c>
      <c r="N12" s="9">
        <v>0</v>
      </c>
      <c r="O12" s="9" t="s">
        <v>88</v>
      </c>
      <c r="P12" s="9">
        <v>0</v>
      </c>
      <c r="Q12" s="9">
        <v>0</v>
      </c>
      <c r="R12" s="30">
        <v>1875</v>
      </c>
      <c r="S12" s="35">
        <f t="shared" si="2"/>
        <v>-78</v>
      </c>
      <c r="T12" s="19">
        <f t="shared" si="3"/>
        <v>-4.1599999999999998E-2</v>
      </c>
    </row>
    <row r="13" spans="1:20" ht="23.1" customHeight="1">
      <c r="A13" s="40" t="s">
        <v>45</v>
      </c>
      <c r="B13" s="41"/>
      <c r="C13" s="42">
        <v>7.4</v>
      </c>
      <c r="D13" s="7" t="s">
        <v>64</v>
      </c>
      <c r="E13" s="18">
        <f>SUM(E14:E15)</f>
        <v>2438</v>
      </c>
      <c r="F13" s="18">
        <f t="shared" ref="F13:R13" si="7">SUM(F14:F15)</f>
        <v>1545</v>
      </c>
      <c r="G13" s="18">
        <f t="shared" si="7"/>
        <v>93</v>
      </c>
      <c r="H13" s="18">
        <f t="shared" si="7"/>
        <v>702</v>
      </c>
      <c r="I13" s="18">
        <f t="shared" si="7"/>
        <v>21</v>
      </c>
      <c r="J13" s="18">
        <f t="shared" si="7"/>
        <v>60</v>
      </c>
      <c r="K13" s="18">
        <f t="shared" si="7"/>
        <v>15</v>
      </c>
      <c r="L13" s="18">
        <f t="shared" si="7"/>
        <v>0</v>
      </c>
      <c r="M13" s="18">
        <f t="shared" si="7"/>
        <v>0</v>
      </c>
      <c r="N13" s="18">
        <f t="shared" si="7"/>
        <v>0</v>
      </c>
      <c r="O13" s="18">
        <f t="shared" si="7"/>
        <v>2</v>
      </c>
      <c r="P13" s="18">
        <f t="shared" si="7"/>
        <v>0</v>
      </c>
      <c r="Q13" s="18">
        <f t="shared" si="7"/>
        <v>0</v>
      </c>
      <c r="R13" s="31">
        <f t="shared" si="7"/>
        <v>2023</v>
      </c>
      <c r="S13" s="35">
        <f t="shared" si="2"/>
        <v>415</v>
      </c>
      <c r="T13" s="19">
        <f t="shared" si="3"/>
        <v>0.20514087988136431</v>
      </c>
    </row>
    <row r="14" spans="1:20" ht="23.1" customHeight="1">
      <c r="A14" s="40"/>
      <c r="B14" s="41"/>
      <c r="C14" s="42"/>
      <c r="D14" s="1">
        <v>12</v>
      </c>
      <c r="E14" s="14">
        <f>SUM(F14:Q14)</f>
        <v>1977</v>
      </c>
      <c r="F14" s="9">
        <v>1235</v>
      </c>
      <c r="G14" s="9">
        <v>61</v>
      </c>
      <c r="H14" s="9">
        <v>583</v>
      </c>
      <c r="I14" s="9">
        <v>21</v>
      </c>
      <c r="J14" s="9">
        <v>60</v>
      </c>
      <c r="K14" s="9">
        <v>15</v>
      </c>
      <c r="L14" s="9">
        <v>0</v>
      </c>
      <c r="M14" s="9">
        <v>0</v>
      </c>
      <c r="N14" s="9">
        <v>0</v>
      </c>
      <c r="O14" s="9">
        <v>2</v>
      </c>
      <c r="P14" s="9">
        <v>0</v>
      </c>
      <c r="Q14" s="9">
        <v>0</v>
      </c>
      <c r="R14" s="30">
        <v>1668</v>
      </c>
      <c r="S14" s="35">
        <f t="shared" si="2"/>
        <v>309</v>
      </c>
      <c r="T14" s="19">
        <f t="shared" si="3"/>
        <v>0.18525179856115107</v>
      </c>
    </row>
    <row r="15" spans="1:20" ht="23.1" customHeight="1">
      <c r="A15" s="40"/>
      <c r="B15" s="41"/>
      <c r="C15" s="42"/>
      <c r="D15" s="7">
        <v>24</v>
      </c>
      <c r="E15" s="14">
        <f>SUM(F15:Q15)</f>
        <v>461</v>
      </c>
      <c r="F15" s="9">
        <v>310</v>
      </c>
      <c r="G15" s="9">
        <v>32</v>
      </c>
      <c r="H15" s="9">
        <v>119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30">
        <v>355</v>
      </c>
      <c r="S15" s="35">
        <f t="shared" si="2"/>
        <v>106</v>
      </c>
      <c r="T15" s="19">
        <f t="shared" si="3"/>
        <v>0.29859154929577464</v>
      </c>
    </row>
    <row r="16" spans="1:20" ht="23.1" customHeight="1">
      <c r="A16" s="40" t="s">
        <v>46</v>
      </c>
      <c r="B16" s="41"/>
      <c r="C16" s="42">
        <v>7.7</v>
      </c>
      <c r="D16" s="7" t="s">
        <v>64</v>
      </c>
      <c r="E16" s="18">
        <f>SUM(E17:E18)</f>
        <v>716</v>
      </c>
      <c r="F16" s="18">
        <f t="shared" ref="F16:Q16" si="8">SUM(F17:F18)</f>
        <v>391</v>
      </c>
      <c r="G16" s="18">
        <f t="shared" si="8"/>
        <v>85</v>
      </c>
      <c r="H16" s="18">
        <f t="shared" si="8"/>
        <v>240</v>
      </c>
      <c r="I16" s="18">
        <f t="shared" si="8"/>
        <v>0</v>
      </c>
      <c r="J16" s="18">
        <f t="shared" si="8"/>
        <v>0</v>
      </c>
      <c r="K16" s="18">
        <f t="shared" si="8"/>
        <v>0</v>
      </c>
      <c r="L16" s="18">
        <f t="shared" si="8"/>
        <v>0</v>
      </c>
      <c r="M16" s="18">
        <f t="shared" si="8"/>
        <v>0</v>
      </c>
      <c r="N16" s="18">
        <f t="shared" si="8"/>
        <v>0</v>
      </c>
      <c r="O16" s="18">
        <f t="shared" si="8"/>
        <v>0</v>
      </c>
      <c r="P16" s="18">
        <f t="shared" si="8"/>
        <v>0</v>
      </c>
      <c r="Q16" s="18">
        <f t="shared" si="8"/>
        <v>0</v>
      </c>
      <c r="R16" s="31">
        <f>SUM(R17:R18)</f>
        <v>578</v>
      </c>
      <c r="S16" s="35">
        <f t="shared" si="2"/>
        <v>138</v>
      </c>
      <c r="T16" s="19">
        <f t="shared" si="3"/>
        <v>0.23875432525951557</v>
      </c>
    </row>
    <row r="17" spans="1:20" ht="23.1" customHeight="1">
      <c r="A17" s="40"/>
      <c r="B17" s="41"/>
      <c r="C17" s="42"/>
      <c r="D17" s="1">
        <v>12</v>
      </c>
      <c r="E17" s="14">
        <f>SUM(F17:Q17)</f>
        <v>568</v>
      </c>
      <c r="F17" s="9">
        <v>309</v>
      </c>
      <c r="G17" s="9">
        <v>65</v>
      </c>
      <c r="H17" s="9">
        <v>194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30">
        <v>467</v>
      </c>
      <c r="S17" s="35">
        <f t="shared" si="2"/>
        <v>101</v>
      </c>
      <c r="T17" s="19">
        <f t="shared" si="3"/>
        <v>0.21627408993576017</v>
      </c>
    </row>
    <row r="18" spans="1:20" ht="23.1" customHeight="1">
      <c r="A18" s="40"/>
      <c r="B18" s="41"/>
      <c r="C18" s="42"/>
      <c r="D18" s="7">
        <v>24</v>
      </c>
      <c r="E18" s="14">
        <f>SUM(F18:Q18)</f>
        <v>148</v>
      </c>
      <c r="F18" s="9">
        <v>82</v>
      </c>
      <c r="G18" s="9">
        <v>20</v>
      </c>
      <c r="H18" s="9">
        <v>46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30">
        <v>111</v>
      </c>
      <c r="S18" s="35">
        <f t="shared" si="2"/>
        <v>37</v>
      </c>
      <c r="T18" s="19">
        <f t="shared" si="3"/>
        <v>0.33333333333333331</v>
      </c>
    </row>
    <row r="19" spans="1:20" ht="23.1" customHeight="1">
      <c r="A19" s="40" t="s">
        <v>47</v>
      </c>
      <c r="B19" s="41"/>
      <c r="C19" s="42">
        <v>5.5</v>
      </c>
      <c r="D19" s="7" t="s">
        <v>64</v>
      </c>
      <c r="E19" s="18">
        <f>SUM(E20:E21)</f>
        <v>556</v>
      </c>
      <c r="F19" s="18">
        <f t="shared" ref="F19:Q19" si="9">SUM(F20:F21)</f>
        <v>298</v>
      </c>
      <c r="G19" s="18">
        <f t="shared" si="9"/>
        <v>62</v>
      </c>
      <c r="H19" s="18">
        <f t="shared" si="9"/>
        <v>196</v>
      </c>
      <c r="I19" s="18">
        <f t="shared" si="9"/>
        <v>0</v>
      </c>
      <c r="J19" s="18">
        <f t="shared" si="9"/>
        <v>0</v>
      </c>
      <c r="K19" s="18">
        <f t="shared" si="9"/>
        <v>0</v>
      </c>
      <c r="L19" s="18">
        <f t="shared" si="9"/>
        <v>0</v>
      </c>
      <c r="M19" s="18">
        <f t="shared" si="9"/>
        <v>0</v>
      </c>
      <c r="N19" s="18">
        <f t="shared" si="9"/>
        <v>0</v>
      </c>
      <c r="O19" s="18">
        <f t="shared" si="9"/>
        <v>0</v>
      </c>
      <c r="P19" s="18">
        <f t="shared" si="9"/>
        <v>0</v>
      </c>
      <c r="Q19" s="18">
        <f t="shared" si="9"/>
        <v>0</v>
      </c>
      <c r="R19" s="31">
        <f>SUM(R20:R21)</f>
        <v>438</v>
      </c>
      <c r="S19" s="35">
        <f t="shared" si="2"/>
        <v>118</v>
      </c>
      <c r="T19" s="19">
        <f t="shared" si="3"/>
        <v>0.26940639269406391</v>
      </c>
    </row>
    <row r="20" spans="1:20" ht="23.1" customHeight="1">
      <c r="A20" s="40"/>
      <c r="B20" s="41"/>
      <c r="C20" s="42"/>
      <c r="D20" s="1">
        <v>12</v>
      </c>
      <c r="E20" s="14">
        <f>SUM(F20:Q20)</f>
        <v>439</v>
      </c>
      <c r="F20" s="9">
        <v>230</v>
      </c>
      <c r="G20" s="9">
        <v>47</v>
      </c>
      <c r="H20" s="9">
        <v>162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30">
        <v>343</v>
      </c>
      <c r="S20" s="35">
        <f t="shared" si="2"/>
        <v>96</v>
      </c>
      <c r="T20" s="19">
        <f t="shared" si="3"/>
        <v>0.27988338192419826</v>
      </c>
    </row>
    <row r="21" spans="1:20" ht="23.1" customHeight="1" thickBot="1">
      <c r="A21" s="53"/>
      <c r="B21" s="54"/>
      <c r="C21" s="55"/>
      <c r="D21" s="20">
        <v>24</v>
      </c>
      <c r="E21" s="21">
        <f>SUM(F21:Q21)</f>
        <v>117</v>
      </c>
      <c r="F21" s="22">
        <v>68</v>
      </c>
      <c r="G21" s="22">
        <v>15</v>
      </c>
      <c r="H21" s="22">
        <v>34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32">
        <v>95</v>
      </c>
      <c r="S21" s="38">
        <f t="shared" si="2"/>
        <v>22</v>
      </c>
      <c r="T21" s="23">
        <f t="shared" si="3"/>
        <v>0.23157894736842105</v>
      </c>
    </row>
  </sheetData>
  <mergeCells count="20">
    <mergeCell ref="A1:Q1"/>
    <mergeCell ref="R2:R3"/>
    <mergeCell ref="C7:C9"/>
    <mergeCell ref="A19:B21"/>
    <mergeCell ref="C4:C6"/>
    <mergeCell ref="C13:C15"/>
    <mergeCell ref="C16:C18"/>
    <mergeCell ref="C19:C21"/>
    <mergeCell ref="A4:B6"/>
    <mergeCell ref="A7:B9"/>
    <mergeCell ref="A16:B18"/>
    <mergeCell ref="E2:Q2"/>
    <mergeCell ref="C2:C3"/>
    <mergeCell ref="D2:D3"/>
    <mergeCell ref="A2:B3"/>
    <mergeCell ref="A10:B12"/>
    <mergeCell ref="C10:C12"/>
    <mergeCell ref="S2:S3"/>
    <mergeCell ref="T2:T3"/>
    <mergeCell ref="A13:B15"/>
  </mergeCells>
  <phoneticPr fontId="2" type="noConversion"/>
  <pageMargins left="0.47" right="0.19" top="0.78" bottom="0.72" header="0.5" footer="0.5"/>
  <pageSetup paperSize="9" scale="9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U60"/>
  <sheetViews>
    <sheetView workbookViewId="0">
      <pane xSplit="5" ySplit="6" topLeftCell="F7" activePane="bottomRight" state="frozen"/>
      <selection pane="topRight" activeCell="G1" sqref="G1"/>
      <selection pane="bottomLeft" activeCell="A7" sqref="A7"/>
      <selection pane="bottomRight" activeCell="F9" sqref="F9"/>
    </sheetView>
  </sheetViews>
  <sheetFormatPr defaultRowHeight="13.5"/>
  <cols>
    <col min="1" max="1" width="0.33203125" customWidth="1"/>
    <col min="2" max="2" width="5.5546875" customWidth="1"/>
    <col min="3" max="3" width="7.88671875" customWidth="1"/>
    <col min="4" max="4" width="6.109375" customWidth="1"/>
    <col min="5" max="5" width="6.44140625" customWidth="1"/>
    <col min="6" max="7" width="7.44140625" customWidth="1"/>
    <col min="8" max="11" width="6.77734375" customWidth="1"/>
    <col min="12" max="18" width="5.77734375" customWidth="1"/>
    <col min="20" max="20" width="6.44140625" customWidth="1"/>
    <col min="21" max="21" width="6.33203125" customWidth="1"/>
  </cols>
  <sheetData>
    <row r="1" spans="2:21" ht="33" customHeight="1" thickBot="1">
      <c r="B1" s="72" t="s">
        <v>71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</row>
    <row r="2" spans="2:21" ht="20.25" customHeight="1">
      <c r="B2" s="66" t="s">
        <v>39</v>
      </c>
      <c r="C2" s="47"/>
      <c r="D2" s="43" t="s">
        <v>66</v>
      </c>
      <c r="E2" s="47" t="s">
        <v>38</v>
      </c>
      <c r="F2" s="47" t="s">
        <v>87</v>
      </c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3" t="s">
        <v>86</v>
      </c>
      <c r="T2" s="56" t="s">
        <v>84</v>
      </c>
      <c r="U2" s="58" t="s">
        <v>85</v>
      </c>
    </row>
    <row r="3" spans="2:21" ht="37.5" customHeight="1">
      <c r="B3" s="67"/>
      <c r="C3" s="68"/>
      <c r="D3" s="68"/>
      <c r="E3" s="68"/>
      <c r="F3" s="6" t="s">
        <v>40</v>
      </c>
      <c r="G3" s="4" t="s">
        <v>69</v>
      </c>
      <c r="H3" s="4" t="s">
        <v>70</v>
      </c>
      <c r="I3" s="4" t="s">
        <v>80</v>
      </c>
      <c r="J3" s="4" t="s">
        <v>79</v>
      </c>
      <c r="K3" s="4" t="s">
        <v>78</v>
      </c>
      <c r="L3" s="4" t="s">
        <v>77</v>
      </c>
      <c r="M3" s="4" t="s">
        <v>76</v>
      </c>
      <c r="N3" s="4" t="s">
        <v>81</v>
      </c>
      <c r="O3" s="4" t="s">
        <v>72</v>
      </c>
      <c r="P3" s="4" t="s">
        <v>73</v>
      </c>
      <c r="Q3" s="4" t="s">
        <v>74</v>
      </c>
      <c r="R3" s="4" t="s">
        <v>75</v>
      </c>
      <c r="S3" s="44"/>
      <c r="T3" s="57"/>
      <c r="U3" s="59"/>
    </row>
    <row r="4" spans="2:21" ht="21.75" customHeight="1">
      <c r="B4" s="69" t="s">
        <v>65</v>
      </c>
      <c r="C4" s="70"/>
      <c r="D4" s="71">
        <f>SUM(D7:D60)</f>
        <v>135.69999999999999</v>
      </c>
      <c r="E4" s="10" t="s">
        <v>67</v>
      </c>
      <c r="F4" s="33">
        <f>SUM(F5:F6)</f>
        <v>29343</v>
      </c>
      <c r="G4" s="33">
        <f t="shared" ref="G4:R4" si="0">SUM(G5:G6)</f>
        <v>19076</v>
      </c>
      <c r="H4" s="33">
        <f t="shared" si="0"/>
        <v>1281</v>
      </c>
      <c r="I4" s="33">
        <f t="shared" si="0"/>
        <v>6684</v>
      </c>
      <c r="J4" s="33">
        <f t="shared" si="0"/>
        <v>668</v>
      </c>
      <c r="K4" s="33">
        <f t="shared" si="0"/>
        <v>676</v>
      </c>
      <c r="L4" s="33">
        <f t="shared" si="0"/>
        <v>773</v>
      </c>
      <c r="M4" s="33">
        <f t="shared" si="0"/>
        <v>39</v>
      </c>
      <c r="N4" s="33">
        <f t="shared" si="0"/>
        <v>44</v>
      </c>
      <c r="O4" s="33">
        <f t="shared" si="0"/>
        <v>32</v>
      </c>
      <c r="P4" s="33">
        <f t="shared" si="0"/>
        <v>55</v>
      </c>
      <c r="Q4" s="33">
        <f t="shared" si="0"/>
        <v>11</v>
      </c>
      <c r="R4" s="33">
        <f t="shared" si="0"/>
        <v>4</v>
      </c>
      <c r="S4" s="34">
        <f>SUM(S5:S6)</f>
        <v>25736</v>
      </c>
      <c r="T4" s="16">
        <f>F4-S4</f>
        <v>3607</v>
      </c>
      <c r="U4" s="24">
        <f>T4/S4</f>
        <v>0.14015387006527821</v>
      </c>
    </row>
    <row r="5" spans="2:21">
      <c r="B5" s="69"/>
      <c r="C5" s="70"/>
      <c r="D5" s="71"/>
      <c r="E5" s="2">
        <v>12</v>
      </c>
      <c r="F5" s="35">
        <f>SUM(F8,F11,F14,F17,F20,F23,F26,F29,F32,F35,F38,F41,F44,F47,F53,F56,F59)</f>
        <v>23589</v>
      </c>
      <c r="G5" s="35">
        <f t="shared" ref="G5:R5" si="1">SUM(G8,G11,G14,G17,G20,G23,G26,G29,G32,G35,G38,G41,G44,G47,G53,G56,G59)</f>
        <v>15030</v>
      </c>
      <c r="H5" s="35">
        <f t="shared" si="1"/>
        <v>999</v>
      </c>
      <c r="I5" s="35">
        <f t="shared" si="1"/>
        <v>5398</v>
      </c>
      <c r="J5" s="35">
        <f t="shared" si="1"/>
        <v>615</v>
      </c>
      <c r="K5" s="35">
        <f t="shared" si="1"/>
        <v>610</v>
      </c>
      <c r="L5" s="35">
        <f t="shared" si="1"/>
        <v>768</v>
      </c>
      <c r="M5" s="35">
        <f t="shared" si="1"/>
        <v>39</v>
      </c>
      <c r="N5" s="35">
        <f t="shared" si="1"/>
        <v>44</v>
      </c>
      <c r="O5" s="35">
        <f t="shared" si="1"/>
        <v>22</v>
      </c>
      <c r="P5" s="35">
        <f t="shared" si="1"/>
        <v>49</v>
      </c>
      <c r="Q5" s="35">
        <f t="shared" si="1"/>
        <v>11</v>
      </c>
      <c r="R5" s="35">
        <f t="shared" si="1"/>
        <v>4</v>
      </c>
      <c r="S5" s="36">
        <f>SUM(S8,S11,S14,S17,S20,S23,S26,S29,S32,S35,S38,S44,S47,S50,S53,S56,S59)</f>
        <v>19851</v>
      </c>
      <c r="T5" s="16">
        <f t="shared" ref="T5:T60" si="2">F5-S5</f>
        <v>3738</v>
      </c>
      <c r="U5" s="24">
        <f t="shared" ref="U5:U60" si="3">T5/S5</f>
        <v>0.18830285627928064</v>
      </c>
    </row>
    <row r="6" spans="2:21">
      <c r="B6" s="69"/>
      <c r="C6" s="70"/>
      <c r="D6" s="71"/>
      <c r="E6" s="3">
        <v>24</v>
      </c>
      <c r="F6" s="35">
        <f>SUM(F9,F12,F15,F18,F21,F24,F27,F30,F33,F36,F39,F42,F45,F48,F51,F54,F57,F60)</f>
        <v>5754</v>
      </c>
      <c r="G6" s="35">
        <f t="shared" ref="G6:R6" si="4">SUM(G9,G12,G15,G18,G21,G24,G27,G30,G33,G36,G39,G42,G45,G48,G51,G54,G57,G60)</f>
        <v>4046</v>
      </c>
      <c r="H6" s="35">
        <f t="shared" si="4"/>
        <v>282</v>
      </c>
      <c r="I6" s="35">
        <f t="shared" si="4"/>
        <v>1286</v>
      </c>
      <c r="J6" s="35">
        <f t="shared" si="4"/>
        <v>53</v>
      </c>
      <c r="K6" s="35">
        <f t="shared" si="4"/>
        <v>66</v>
      </c>
      <c r="L6" s="35">
        <f t="shared" si="4"/>
        <v>5</v>
      </c>
      <c r="M6" s="35">
        <f t="shared" si="4"/>
        <v>0</v>
      </c>
      <c r="N6" s="35">
        <f t="shared" si="4"/>
        <v>0</v>
      </c>
      <c r="O6" s="35">
        <f t="shared" si="4"/>
        <v>10</v>
      </c>
      <c r="P6" s="35">
        <f t="shared" si="4"/>
        <v>6</v>
      </c>
      <c r="Q6" s="35">
        <f t="shared" si="4"/>
        <v>0</v>
      </c>
      <c r="R6" s="35">
        <f t="shared" si="4"/>
        <v>0</v>
      </c>
      <c r="S6" s="36">
        <f>SUM(S9,S12,S15,S18,S21,S24,S27,S30,S33,S36,S39,S42,S45,S48,S51,S54,S57,S60)</f>
        <v>5885</v>
      </c>
      <c r="T6" s="16">
        <f t="shared" si="2"/>
        <v>-131</v>
      </c>
      <c r="U6" s="24">
        <f t="shared" si="3"/>
        <v>-2.2259983007646558E-2</v>
      </c>
    </row>
    <row r="7" spans="2:21">
      <c r="B7" s="62" t="s">
        <v>2</v>
      </c>
      <c r="C7" s="61" t="s">
        <v>3</v>
      </c>
      <c r="D7" s="60">
        <v>8.9</v>
      </c>
      <c r="E7" s="11" t="s">
        <v>68</v>
      </c>
      <c r="F7" s="37">
        <f>SUM(F8:F9)</f>
        <v>2257</v>
      </c>
      <c r="G7" s="37">
        <f t="shared" ref="G7:R7" si="5">SUM(G8:G9)</f>
        <v>1361</v>
      </c>
      <c r="H7" s="37">
        <f t="shared" si="5"/>
        <v>217</v>
      </c>
      <c r="I7" s="37">
        <f t="shared" si="5"/>
        <v>556</v>
      </c>
      <c r="J7" s="37">
        <f t="shared" si="5"/>
        <v>57</v>
      </c>
      <c r="K7" s="37">
        <f t="shared" si="5"/>
        <v>61</v>
      </c>
      <c r="L7" s="37">
        <f t="shared" si="5"/>
        <v>3</v>
      </c>
      <c r="M7" s="37">
        <f t="shared" si="5"/>
        <v>2</v>
      </c>
      <c r="N7" s="37">
        <f t="shared" si="5"/>
        <v>0</v>
      </c>
      <c r="O7" s="37">
        <f t="shared" si="5"/>
        <v>0</v>
      </c>
      <c r="P7" s="37">
        <f t="shared" si="5"/>
        <v>0</v>
      </c>
      <c r="Q7" s="37">
        <f t="shared" si="5"/>
        <v>0</v>
      </c>
      <c r="R7" s="37">
        <f t="shared" si="5"/>
        <v>0</v>
      </c>
      <c r="S7" s="34">
        <f>SUM(S8:S9)</f>
        <v>2044</v>
      </c>
      <c r="T7" s="16">
        <f t="shared" si="2"/>
        <v>213</v>
      </c>
      <c r="U7" s="24">
        <f t="shared" si="3"/>
        <v>0.10420743639921722</v>
      </c>
    </row>
    <row r="8" spans="2:21" ht="13.5" customHeight="1">
      <c r="B8" s="62"/>
      <c r="C8" s="61"/>
      <c r="D8" s="60"/>
      <c r="E8" s="2">
        <v>12</v>
      </c>
      <c r="F8" s="35">
        <v>1877</v>
      </c>
      <c r="G8" s="35">
        <v>1140</v>
      </c>
      <c r="H8" s="35">
        <v>194</v>
      </c>
      <c r="I8" s="35">
        <v>420</v>
      </c>
      <c r="J8" s="35">
        <v>57</v>
      </c>
      <c r="K8" s="35">
        <v>61</v>
      </c>
      <c r="L8" s="35">
        <v>3</v>
      </c>
      <c r="M8" s="35">
        <v>2</v>
      </c>
      <c r="N8" s="35">
        <v>0</v>
      </c>
      <c r="O8" s="35">
        <v>0</v>
      </c>
      <c r="P8" s="35">
        <v>0</v>
      </c>
      <c r="Q8" s="35">
        <v>0</v>
      </c>
      <c r="R8" s="35">
        <v>0</v>
      </c>
      <c r="S8" s="35">
        <v>1685</v>
      </c>
      <c r="T8" s="16">
        <f t="shared" si="2"/>
        <v>192</v>
      </c>
      <c r="U8" s="24">
        <f t="shared" si="3"/>
        <v>0.11394658753709198</v>
      </c>
    </row>
    <row r="9" spans="2:21">
      <c r="B9" s="62"/>
      <c r="C9" s="61"/>
      <c r="D9" s="60"/>
      <c r="E9" s="3">
        <v>24</v>
      </c>
      <c r="F9" s="35">
        <f>SUM(G9:R9)</f>
        <v>380</v>
      </c>
      <c r="G9" s="35">
        <v>221</v>
      </c>
      <c r="H9" s="35">
        <v>23</v>
      </c>
      <c r="I9" s="35">
        <v>136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5">
        <v>359</v>
      </c>
      <c r="T9" s="16">
        <f t="shared" si="2"/>
        <v>21</v>
      </c>
      <c r="U9" s="24">
        <f t="shared" si="3"/>
        <v>5.8495821727019497E-2</v>
      </c>
    </row>
    <row r="10" spans="2:21">
      <c r="B10" s="62" t="s">
        <v>4</v>
      </c>
      <c r="C10" s="61" t="s">
        <v>5</v>
      </c>
      <c r="D10" s="60">
        <v>12.1</v>
      </c>
      <c r="E10" s="11" t="s">
        <v>68</v>
      </c>
      <c r="F10" s="37">
        <f>SUM(F11:F12)</f>
        <v>1700</v>
      </c>
      <c r="G10" s="37">
        <f t="shared" ref="G10:R10" si="6">SUM(G11:G12)</f>
        <v>1138</v>
      </c>
      <c r="H10" s="37">
        <f t="shared" si="6"/>
        <v>69</v>
      </c>
      <c r="I10" s="37">
        <f t="shared" si="6"/>
        <v>404</v>
      </c>
      <c r="J10" s="37">
        <f t="shared" si="6"/>
        <v>44</v>
      </c>
      <c r="K10" s="37">
        <f t="shared" si="6"/>
        <v>24</v>
      </c>
      <c r="L10" s="37">
        <f t="shared" si="6"/>
        <v>21</v>
      </c>
      <c r="M10" s="37">
        <f t="shared" si="6"/>
        <v>0</v>
      </c>
      <c r="N10" s="37">
        <f t="shared" si="6"/>
        <v>0</v>
      </c>
      <c r="O10" s="37">
        <f t="shared" si="6"/>
        <v>0</v>
      </c>
      <c r="P10" s="37">
        <f t="shared" si="6"/>
        <v>0</v>
      </c>
      <c r="Q10" s="37">
        <f t="shared" si="6"/>
        <v>0</v>
      </c>
      <c r="R10" s="37">
        <f t="shared" si="6"/>
        <v>0</v>
      </c>
      <c r="S10" s="34">
        <f>SUM(S11:S12)</f>
        <v>1639</v>
      </c>
      <c r="T10" s="16">
        <f t="shared" si="2"/>
        <v>61</v>
      </c>
      <c r="U10" s="24">
        <f t="shared" si="3"/>
        <v>3.7217815741305671E-2</v>
      </c>
    </row>
    <row r="11" spans="2:21" ht="13.5" customHeight="1">
      <c r="B11" s="62"/>
      <c r="C11" s="61"/>
      <c r="D11" s="60"/>
      <c r="E11" s="2">
        <v>12</v>
      </c>
      <c r="F11" s="35">
        <f>SUM(G11:R11)</f>
        <v>1345</v>
      </c>
      <c r="G11" s="35">
        <v>888</v>
      </c>
      <c r="H11" s="35">
        <v>54</v>
      </c>
      <c r="I11" s="35">
        <v>318</v>
      </c>
      <c r="J11" s="35">
        <v>40</v>
      </c>
      <c r="K11" s="35">
        <v>24</v>
      </c>
      <c r="L11" s="35">
        <v>21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1322</v>
      </c>
      <c r="T11" s="16">
        <f t="shared" si="2"/>
        <v>23</v>
      </c>
      <c r="U11" s="24">
        <f t="shared" si="3"/>
        <v>1.7397881996974281E-2</v>
      </c>
    </row>
    <row r="12" spans="2:21">
      <c r="B12" s="62"/>
      <c r="C12" s="61"/>
      <c r="D12" s="60"/>
      <c r="E12" s="3">
        <v>24</v>
      </c>
      <c r="F12" s="35">
        <f>SUM(G12:R12)</f>
        <v>355</v>
      </c>
      <c r="G12" s="35">
        <v>250</v>
      </c>
      <c r="H12" s="35">
        <v>15</v>
      </c>
      <c r="I12" s="35">
        <v>86</v>
      </c>
      <c r="J12" s="35">
        <v>4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317</v>
      </c>
      <c r="T12" s="16">
        <f t="shared" si="2"/>
        <v>38</v>
      </c>
      <c r="U12" s="24">
        <f t="shared" si="3"/>
        <v>0.11987381703470032</v>
      </c>
    </row>
    <row r="13" spans="2:21">
      <c r="B13" s="62" t="s">
        <v>6</v>
      </c>
      <c r="C13" s="61" t="s">
        <v>7</v>
      </c>
      <c r="D13" s="60">
        <v>7.4</v>
      </c>
      <c r="E13" s="11" t="s">
        <v>68</v>
      </c>
      <c r="F13" s="37">
        <f>SUM(F14:F15)</f>
        <v>1029</v>
      </c>
      <c r="G13" s="37">
        <f t="shared" ref="G13:R13" si="7">SUM(G14:G15)</f>
        <v>719</v>
      </c>
      <c r="H13" s="37">
        <f t="shared" si="7"/>
        <v>38</v>
      </c>
      <c r="I13" s="37">
        <f t="shared" si="7"/>
        <v>257</v>
      </c>
      <c r="J13" s="37">
        <f t="shared" si="7"/>
        <v>11</v>
      </c>
      <c r="K13" s="37">
        <f t="shared" si="7"/>
        <v>3</v>
      </c>
      <c r="L13" s="37">
        <f t="shared" si="7"/>
        <v>1</v>
      </c>
      <c r="M13" s="37">
        <f t="shared" si="7"/>
        <v>0</v>
      </c>
      <c r="N13" s="37">
        <f t="shared" si="7"/>
        <v>0</v>
      </c>
      <c r="O13" s="37">
        <f t="shared" si="7"/>
        <v>0</v>
      </c>
      <c r="P13" s="37">
        <f t="shared" si="7"/>
        <v>0</v>
      </c>
      <c r="Q13" s="37">
        <f t="shared" si="7"/>
        <v>0</v>
      </c>
      <c r="R13" s="37">
        <f t="shared" si="7"/>
        <v>0</v>
      </c>
      <c r="S13" s="34">
        <f>SUM(S14:S15)</f>
        <v>931</v>
      </c>
      <c r="T13" s="16">
        <f t="shared" si="2"/>
        <v>98</v>
      </c>
      <c r="U13" s="24">
        <f t="shared" si="3"/>
        <v>0.10526315789473684</v>
      </c>
    </row>
    <row r="14" spans="2:21" ht="12.75" customHeight="1">
      <c r="B14" s="62"/>
      <c r="C14" s="61"/>
      <c r="D14" s="60"/>
      <c r="E14" s="2">
        <v>12</v>
      </c>
      <c r="F14" s="35">
        <f>SUM(G14:R14)</f>
        <v>783</v>
      </c>
      <c r="G14" s="35">
        <v>533</v>
      </c>
      <c r="H14" s="35">
        <v>29</v>
      </c>
      <c r="I14" s="35">
        <v>211</v>
      </c>
      <c r="J14" s="35">
        <v>8</v>
      </c>
      <c r="K14" s="35">
        <v>1</v>
      </c>
      <c r="L14" s="35">
        <v>1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669</v>
      </c>
      <c r="T14" s="16">
        <f t="shared" si="2"/>
        <v>114</v>
      </c>
      <c r="U14" s="24">
        <f t="shared" si="3"/>
        <v>0.17040358744394618</v>
      </c>
    </row>
    <row r="15" spans="2:21">
      <c r="B15" s="62"/>
      <c r="C15" s="61"/>
      <c r="D15" s="60"/>
      <c r="E15" s="3">
        <v>24</v>
      </c>
      <c r="F15" s="35">
        <f>SUM(G15:R15)</f>
        <v>246</v>
      </c>
      <c r="G15" s="35">
        <v>186</v>
      </c>
      <c r="H15" s="35">
        <v>9</v>
      </c>
      <c r="I15" s="35">
        <v>46</v>
      </c>
      <c r="J15" s="35">
        <v>3</v>
      </c>
      <c r="K15" s="35">
        <v>2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262</v>
      </c>
      <c r="T15" s="16">
        <f t="shared" si="2"/>
        <v>-16</v>
      </c>
      <c r="U15" s="24">
        <f t="shared" si="3"/>
        <v>-6.1068702290076333E-2</v>
      </c>
    </row>
    <row r="16" spans="2:21">
      <c r="B16" s="62" t="s">
        <v>8</v>
      </c>
      <c r="C16" s="61" t="s">
        <v>9</v>
      </c>
      <c r="D16" s="60">
        <v>7.7</v>
      </c>
      <c r="E16" s="11" t="s">
        <v>68</v>
      </c>
      <c r="F16" s="37">
        <f>SUM(F17:F18)</f>
        <v>3868</v>
      </c>
      <c r="G16" s="37">
        <f t="shared" ref="G16:R16" si="8">SUM(G17:G18)</f>
        <v>2608</v>
      </c>
      <c r="H16" s="37">
        <f t="shared" si="8"/>
        <v>106</v>
      </c>
      <c r="I16" s="37">
        <f t="shared" si="8"/>
        <v>922</v>
      </c>
      <c r="J16" s="37">
        <f t="shared" si="8"/>
        <v>88</v>
      </c>
      <c r="K16" s="37">
        <f t="shared" si="8"/>
        <v>12</v>
      </c>
      <c r="L16" s="37">
        <f t="shared" si="8"/>
        <v>98</v>
      </c>
      <c r="M16" s="37">
        <f t="shared" si="8"/>
        <v>4</v>
      </c>
      <c r="N16" s="37">
        <f t="shared" si="8"/>
        <v>29</v>
      </c>
      <c r="O16" s="37">
        <f t="shared" si="8"/>
        <v>0</v>
      </c>
      <c r="P16" s="37">
        <f t="shared" si="8"/>
        <v>1</v>
      </c>
      <c r="Q16" s="37">
        <f t="shared" si="8"/>
        <v>0</v>
      </c>
      <c r="R16" s="37">
        <f t="shared" si="8"/>
        <v>0</v>
      </c>
      <c r="S16" s="34">
        <f>SUM(S17:S18)</f>
        <v>3459</v>
      </c>
      <c r="T16" s="16">
        <f t="shared" si="2"/>
        <v>409</v>
      </c>
      <c r="U16" s="24">
        <f t="shared" si="3"/>
        <v>0.11824226655102631</v>
      </c>
    </row>
    <row r="17" spans="2:21" ht="13.5" customHeight="1">
      <c r="B17" s="62"/>
      <c r="C17" s="61"/>
      <c r="D17" s="60"/>
      <c r="E17" s="2">
        <v>12</v>
      </c>
      <c r="F17" s="35">
        <f>SUM(G17:R17)</f>
        <v>3227</v>
      </c>
      <c r="G17" s="35">
        <v>2142</v>
      </c>
      <c r="H17" s="35">
        <v>91</v>
      </c>
      <c r="I17" s="35">
        <v>772</v>
      </c>
      <c r="J17" s="35">
        <v>79</v>
      </c>
      <c r="K17" s="35">
        <v>11</v>
      </c>
      <c r="L17" s="35">
        <v>98</v>
      </c>
      <c r="M17" s="35">
        <v>4</v>
      </c>
      <c r="N17" s="35">
        <v>29</v>
      </c>
      <c r="O17" s="35">
        <v>0</v>
      </c>
      <c r="P17" s="35">
        <v>1</v>
      </c>
      <c r="Q17" s="35">
        <v>0</v>
      </c>
      <c r="R17" s="35">
        <v>0</v>
      </c>
      <c r="S17" s="35">
        <v>2726</v>
      </c>
      <c r="T17" s="16">
        <f t="shared" si="2"/>
        <v>501</v>
      </c>
      <c r="U17" s="24">
        <f t="shared" si="3"/>
        <v>0.18378576669112254</v>
      </c>
    </row>
    <row r="18" spans="2:21">
      <c r="B18" s="62"/>
      <c r="C18" s="61"/>
      <c r="D18" s="60"/>
      <c r="E18" s="3">
        <v>24</v>
      </c>
      <c r="F18" s="35">
        <f>SUM(G18:R18)</f>
        <v>641</v>
      </c>
      <c r="G18" s="35">
        <v>466</v>
      </c>
      <c r="H18" s="35">
        <v>15</v>
      </c>
      <c r="I18" s="35">
        <v>150</v>
      </c>
      <c r="J18" s="35">
        <v>9</v>
      </c>
      <c r="K18" s="35">
        <v>1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733</v>
      </c>
      <c r="T18" s="16">
        <f t="shared" si="2"/>
        <v>-92</v>
      </c>
      <c r="U18" s="24">
        <f t="shared" si="3"/>
        <v>-0.12551159618008187</v>
      </c>
    </row>
    <row r="19" spans="2:21">
      <c r="B19" s="62" t="s">
        <v>10</v>
      </c>
      <c r="C19" s="61" t="s">
        <v>11</v>
      </c>
      <c r="D19" s="60">
        <v>5.5</v>
      </c>
      <c r="E19" s="11" t="s">
        <v>68</v>
      </c>
      <c r="F19" s="37">
        <f>SUM(F20:F21)</f>
        <v>930</v>
      </c>
      <c r="G19" s="37">
        <f t="shared" ref="G19:R19" si="9">SUM(G20:G21)</f>
        <v>648</v>
      </c>
      <c r="H19" s="37">
        <f t="shared" si="9"/>
        <v>29</v>
      </c>
      <c r="I19" s="37">
        <f t="shared" si="9"/>
        <v>227</v>
      </c>
      <c r="J19" s="37">
        <f t="shared" si="9"/>
        <v>16</v>
      </c>
      <c r="K19" s="37">
        <f t="shared" si="9"/>
        <v>10</v>
      </c>
      <c r="L19" s="37">
        <f t="shared" si="9"/>
        <v>0</v>
      </c>
      <c r="M19" s="37">
        <f t="shared" si="9"/>
        <v>0</v>
      </c>
      <c r="N19" s="37">
        <f t="shared" si="9"/>
        <v>0</v>
      </c>
      <c r="O19" s="37">
        <f t="shared" si="9"/>
        <v>0</v>
      </c>
      <c r="P19" s="37">
        <f t="shared" si="9"/>
        <v>0</v>
      </c>
      <c r="Q19" s="37">
        <f t="shared" si="9"/>
        <v>0</v>
      </c>
      <c r="R19" s="37">
        <f t="shared" si="9"/>
        <v>0</v>
      </c>
      <c r="S19" s="34">
        <f>SUM(S20:S21)</f>
        <v>903</v>
      </c>
      <c r="T19" s="16">
        <f t="shared" si="2"/>
        <v>27</v>
      </c>
      <c r="U19" s="24">
        <f t="shared" si="3"/>
        <v>2.9900332225913623E-2</v>
      </c>
    </row>
    <row r="20" spans="2:21" ht="13.5" customHeight="1">
      <c r="B20" s="62"/>
      <c r="C20" s="61"/>
      <c r="D20" s="60"/>
      <c r="E20" s="2">
        <v>12</v>
      </c>
      <c r="F20" s="35">
        <f>SUM(G20:R20)</f>
        <v>738</v>
      </c>
      <c r="G20" s="35">
        <v>506</v>
      </c>
      <c r="H20" s="35">
        <v>23</v>
      </c>
      <c r="I20" s="35">
        <v>184</v>
      </c>
      <c r="J20" s="35">
        <v>15</v>
      </c>
      <c r="K20" s="35">
        <v>10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669</v>
      </c>
      <c r="T20" s="16">
        <f t="shared" si="2"/>
        <v>69</v>
      </c>
      <c r="U20" s="24">
        <f t="shared" si="3"/>
        <v>0.1031390134529148</v>
      </c>
    </row>
    <row r="21" spans="2:21">
      <c r="B21" s="62"/>
      <c r="C21" s="61"/>
      <c r="D21" s="60"/>
      <c r="E21" s="3">
        <v>24</v>
      </c>
      <c r="F21" s="35">
        <f>SUM(G21:R21)</f>
        <v>192</v>
      </c>
      <c r="G21" s="35">
        <v>142</v>
      </c>
      <c r="H21" s="35">
        <v>6</v>
      </c>
      <c r="I21" s="35">
        <v>43</v>
      </c>
      <c r="J21" s="35">
        <v>1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234</v>
      </c>
      <c r="T21" s="16">
        <f t="shared" si="2"/>
        <v>-42</v>
      </c>
      <c r="U21" s="24">
        <f t="shared" si="3"/>
        <v>-0.17948717948717949</v>
      </c>
    </row>
    <row r="22" spans="2:21">
      <c r="B22" s="62" t="s">
        <v>12</v>
      </c>
      <c r="C22" s="61" t="s">
        <v>13</v>
      </c>
      <c r="D22" s="60">
        <v>3.3</v>
      </c>
      <c r="E22" s="11" t="s">
        <v>68</v>
      </c>
      <c r="F22" s="37">
        <f>SUM(F23:F24)</f>
        <v>1816</v>
      </c>
      <c r="G22" s="37">
        <f t="shared" ref="G22:R22" si="10">SUM(G23:G24)</f>
        <v>1167</v>
      </c>
      <c r="H22" s="37">
        <f t="shared" si="10"/>
        <v>30</v>
      </c>
      <c r="I22" s="37">
        <f t="shared" si="10"/>
        <v>507</v>
      </c>
      <c r="J22" s="37">
        <f t="shared" si="10"/>
        <v>46</v>
      </c>
      <c r="K22" s="37">
        <f t="shared" si="10"/>
        <v>59</v>
      </c>
      <c r="L22" s="37">
        <f t="shared" si="10"/>
        <v>3</v>
      </c>
      <c r="M22" s="37">
        <f t="shared" si="10"/>
        <v>1</v>
      </c>
      <c r="N22" s="37">
        <f t="shared" si="10"/>
        <v>3</v>
      </c>
      <c r="O22" s="37">
        <f t="shared" si="10"/>
        <v>0</v>
      </c>
      <c r="P22" s="37">
        <f t="shared" si="10"/>
        <v>0</v>
      </c>
      <c r="Q22" s="37">
        <f t="shared" si="10"/>
        <v>0</v>
      </c>
      <c r="R22" s="37">
        <f t="shared" si="10"/>
        <v>0</v>
      </c>
      <c r="S22" s="34">
        <f>SUM(S23:S24)</f>
        <v>1687</v>
      </c>
      <c r="T22" s="16">
        <f t="shared" si="2"/>
        <v>129</v>
      </c>
      <c r="U22" s="24">
        <f t="shared" si="3"/>
        <v>7.6467101363366929E-2</v>
      </c>
    </row>
    <row r="23" spans="2:21" ht="13.5" customHeight="1">
      <c r="B23" s="62"/>
      <c r="C23" s="61"/>
      <c r="D23" s="60"/>
      <c r="E23" s="2">
        <v>12</v>
      </c>
      <c r="F23" s="35">
        <f>SUM(G23:R23)</f>
        <v>1606</v>
      </c>
      <c r="G23" s="35">
        <v>1021</v>
      </c>
      <c r="H23" s="35">
        <v>25</v>
      </c>
      <c r="I23" s="35">
        <v>450</v>
      </c>
      <c r="J23" s="35">
        <v>46</v>
      </c>
      <c r="K23" s="35">
        <v>57</v>
      </c>
      <c r="L23" s="35">
        <v>3</v>
      </c>
      <c r="M23" s="35">
        <v>1</v>
      </c>
      <c r="N23" s="35">
        <v>3</v>
      </c>
      <c r="O23" s="35">
        <v>0</v>
      </c>
      <c r="P23" s="35">
        <v>0</v>
      </c>
      <c r="Q23" s="35">
        <v>0</v>
      </c>
      <c r="R23" s="35">
        <v>0</v>
      </c>
      <c r="S23" s="35">
        <v>1442</v>
      </c>
      <c r="T23" s="16">
        <f t="shared" si="2"/>
        <v>164</v>
      </c>
      <c r="U23" s="24">
        <f t="shared" si="3"/>
        <v>0.11373092926490985</v>
      </c>
    </row>
    <row r="24" spans="2:21">
      <c r="B24" s="62"/>
      <c r="C24" s="61"/>
      <c r="D24" s="60"/>
      <c r="E24" s="3">
        <v>24</v>
      </c>
      <c r="F24" s="35">
        <f>SUM(G24:R24)</f>
        <v>210</v>
      </c>
      <c r="G24" s="35">
        <v>146</v>
      </c>
      <c r="H24" s="35">
        <v>5</v>
      </c>
      <c r="I24" s="35">
        <v>57</v>
      </c>
      <c r="J24" s="35">
        <v>0</v>
      </c>
      <c r="K24" s="35">
        <v>2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245</v>
      </c>
      <c r="T24" s="16">
        <f t="shared" si="2"/>
        <v>-35</v>
      </c>
      <c r="U24" s="24">
        <f t="shared" si="3"/>
        <v>-0.14285714285714285</v>
      </c>
    </row>
    <row r="25" spans="2:21">
      <c r="B25" s="62" t="s">
        <v>14</v>
      </c>
      <c r="C25" s="61" t="s">
        <v>15</v>
      </c>
      <c r="D25" s="60">
        <v>8.8000000000000007</v>
      </c>
      <c r="E25" s="11" t="s">
        <v>68</v>
      </c>
      <c r="F25" s="37">
        <f>SUM(F26:F27)</f>
        <v>1266</v>
      </c>
      <c r="G25" s="37">
        <f t="shared" ref="G25:R25" si="11">SUM(G26:G27)</f>
        <v>900</v>
      </c>
      <c r="H25" s="37">
        <f t="shared" si="11"/>
        <v>30</v>
      </c>
      <c r="I25" s="37">
        <f t="shared" si="11"/>
        <v>220</v>
      </c>
      <c r="J25" s="37">
        <f t="shared" si="11"/>
        <v>39</v>
      </c>
      <c r="K25" s="37">
        <f t="shared" si="11"/>
        <v>49</v>
      </c>
      <c r="L25" s="37">
        <f t="shared" si="11"/>
        <v>22</v>
      </c>
      <c r="M25" s="37">
        <f t="shared" si="11"/>
        <v>6</v>
      </c>
      <c r="N25" s="37">
        <f t="shared" si="11"/>
        <v>0</v>
      </c>
      <c r="O25" s="37">
        <f t="shared" si="11"/>
        <v>0</v>
      </c>
      <c r="P25" s="37">
        <f t="shared" si="11"/>
        <v>0</v>
      </c>
      <c r="Q25" s="37">
        <f t="shared" si="11"/>
        <v>0</v>
      </c>
      <c r="R25" s="37">
        <f t="shared" si="11"/>
        <v>0</v>
      </c>
      <c r="S25" s="34">
        <f>SUM(S26:S27)</f>
        <v>1188</v>
      </c>
      <c r="T25" s="16">
        <f t="shared" si="2"/>
        <v>78</v>
      </c>
      <c r="U25" s="24">
        <f t="shared" si="3"/>
        <v>6.5656565656565663E-2</v>
      </c>
    </row>
    <row r="26" spans="2:21" ht="13.5" customHeight="1">
      <c r="B26" s="62"/>
      <c r="C26" s="61"/>
      <c r="D26" s="60"/>
      <c r="E26" s="2">
        <v>12</v>
      </c>
      <c r="F26" s="35">
        <f>SUM(G26:R26)</f>
        <v>946</v>
      </c>
      <c r="G26" s="35">
        <v>610</v>
      </c>
      <c r="H26" s="35">
        <v>18</v>
      </c>
      <c r="I26" s="35">
        <v>204</v>
      </c>
      <c r="J26" s="35">
        <v>39</v>
      </c>
      <c r="K26" s="35">
        <v>47</v>
      </c>
      <c r="L26" s="35">
        <v>22</v>
      </c>
      <c r="M26" s="35">
        <v>6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895</v>
      </c>
      <c r="T26" s="16">
        <f t="shared" si="2"/>
        <v>51</v>
      </c>
      <c r="U26" s="24">
        <f t="shared" si="3"/>
        <v>5.6983240223463689E-2</v>
      </c>
    </row>
    <row r="27" spans="2:21">
      <c r="B27" s="62"/>
      <c r="C27" s="61"/>
      <c r="D27" s="60"/>
      <c r="E27" s="3">
        <v>24</v>
      </c>
      <c r="F27" s="35">
        <f>SUM(G27:R27)</f>
        <v>320</v>
      </c>
      <c r="G27" s="35">
        <v>290</v>
      </c>
      <c r="H27" s="35">
        <v>12</v>
      </c>
      <c r="I27" s="35">
        <v>16</v>
      </c>
      <c r="J27" s="35">
        <v>0</v>
      </c>
      <c r="K27" s="35">
        <v>2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>
        <v>293</v>
      </c>
      <c r="T27" s="16">
        <f t="shared" si="2"/>
        <v>27</v>
      </c>
      <c r="U27" s="24">
        <f t="shared" si="3"/>
        <v>9.2150170648464161E-2</v>
      </c>
    </row>
    <row r="28" spans="2:21">
      <c r="B28" s="62" t="s">
        <v>16</v>
      </c>
      <c r="C28" s="61" t="s">
        <v>17</v>
      </c>
      <c r="D28" s="60">
        <v>10.5</v>
      </c>
      <c r="E28" s="11" t="s">
        <v>68</v>
      </c>
      <c r="F28" s="37">
        <f>SUM(F29:F30)</f>
        <v>1529</v>
      </c>
      <c r="G28" s="37">
        <f t="shared" ref="G28:R28" si="12">SUM(G29:G30)</f>
        <v>750</v>
      </c>
      <c r="H28" s="37">
        <f t="shared" si="12"/>
        <v>29</v>
      </c>
      <c r="I28" s="37">
        <f t="shared" si="12"/>
        <v>167</v>
      </c>
      <c r="J28" s="37">
        <f t="shared" si="12"/>
        <v>14</v>
      </c>
      <c r="K28" s="37">
        <f t="shared" si="12"/>
        <v>37</v>
      </c>
      <c r="L28" s="37">
        <f t="shared" si="12"/>
        <v>527</v>
      </c>
      <c r="M28" s="37">
        <f t="shared" si="12"/>
        <v>5</v>
      </c>
      <c r="N28" s="37">
        <f t="shared" si="12"/>
        <v>0</v>
      </c>
      <c r="O28" s="37">
        <f t="shared" si="12"/>
        <v>0</v>
      </c>
      <c r="P28" s="37">
        <f t="shared" si="12"/>
        <v>0</v>
      </c>
      <c r="Q28" s="37">
        <f t="shared" si="12"/>
        <v>0</v>
      </c>
      <c r="R28" s="37">
        <f t="shared" si="12"/>
        <v>0</v>
      </c>
      <c r="S28" s="34">
        <f>SUM(S29:S30)</f>
        <v>1544</v>
      </c>
      <c r="T28" s="16">
        <f t="shared" si="2"/>
        <v>-15</v>
      </c>
      <c r="U28" s="24">
        <f t="shared" si="3"/>
        <v>-9.7150259067357511E-3</v>
      </c>
    </row>
    <row r="29" spans="2:21" ht="13.5" customHeight="1">
      <c r="B29" s="62"/>
      <c r="C29" s="61"/>
      <c r="D29" s="60"/>
      <c r="E29" s="5">
        <v>12</v>
      </c>
      <c r="F29" s="35">
        <f>SUM(G29:R29)</f>
        <v>1437</v>
      </c>
      <c r="G29" s="35">
        <v>669</v>
      </c>
      <c r="H29" s="35">
        <v>24</v>
      </c>
      <c r="I29" s="35">
        <v>161</v>
      </c>
      <c r="J29" s="35">
        <v>14</v>
      </c>
      <c r="K29" s="35">
        <v>37</v>
      </c>
      <c r="L29" s="35">
        <v>527</v>
      </c>
      <c r="M29" s="35">
        <v>5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1452</v>
      </c>
      <c r="T29" s="16">
        <f t="shared" si="2"/>
        <v>-15</v>
      </c>
      <c r="U29" s="24">
        <f t="shared" si="3"/>
        <v>-1.0330578512396695E-2</v>
      </c>
    </row>
    <row r="30" spans="2:21">
      <c r="B30" s="62"/>
      <c r="C30" s="61"/>
      <c r="D30" s="60"/>
      <c r="E30" s="4">
        <v>24</v>
      </c>
      <c r="F30" s="35">
        <f>SUM(G30:R30)</f>
        <v>92</v>
      </c>
      <c r="G30" s="35">
        <v>81</v>
      </c>
      <c r="H30" s="35">
        <v>5</v>
      </c>
      <c r="I30" s="35">
        <v>6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92</v>
      </c>
      <c r="T30" s="16">
        <f t="shared" si="2"/>
        <v>0</v>
      </c>
      <c r="U30" s="24">
        <f t="shared" si="3"/>
        <v>0</v>
      </c>
    </row>
    <row r="31" spans="2:21">
      <c r="B31" s="62" t="s">
        <v>18</v>
      </c>
      <c r="C31" s="61" t="s">
        <v>19</v>
      </c>
      <c r="D31" s="60">
        <v>3.6</v>
      </c>
      <c r="E31" s="12" t="s">
        <v>68</v>
      </c>
      <c r="F31" s="37">
        <f>SUM(F32:F33)</f>
        <v>659</v>
      </c>
      <c r="G31" s="37">
        <f t="shared" ref="G31:R31" si="13">SUM(G32:G33)</f>
        <v>472</v>
      </c>
      <c r="H31" s="37">
        <f t="shared" si="13"/>
        <v>28</v>
      </c>
      <c r="I31" s="37">
        <f t="shared" si="13"/>
        <v>150</v>
      </c>
      <c r="J31" s="37">
        <f t="shared" si="13"/>
        <v>7</v>
      </c>
      <c r="K31" s="37">
        <f t="shared" si="13"/>
        <v>2</v>
      </c>
      <c r="L31" s="37">
        <f t="shared" si="13"/>
        <v>0</v>
      </c>
      <c r="M31" s="37">
        <f t="shared" si="13"/>
        <v>0</v>
      </c>
      <c r="N31" s="37">
        <f t="shared" si="13"/>
        <v>0</v>
      </c>
      <c r="O31" s="37">
        <f t="shared" si="13"/>
        <v>0</v>
      </c>
      <c r="P31" s="37">
        <f t="shared" si="13"/>
        <v>0</v>
      </c>
      <c r="Q31" s="37">
        <f t="shared" si="13"/>
        <v>0</v>
      </c>
      <c r="R31" s="37">
        <f t="shared" si="13"/>
        <v>0</v>
      </c>
      <c r="S31" s="34">
        <f>SUM(S32:S33)</f>
        <v>600</v>
      </c>
      <c r="T31" s="16">
        <f t="shared" si="2"/>
        <v>59</v>
      </c>
      <c r="U31" s="24">
        <f t="shared" si="3"/>
        <v>9.8333333333333328E-2</v>
      </c>
    </row>
    <row r="32" spans="2:21" ht="13.5" customHeight="1">
      <c r="B32" s="62"/>
      <c r="C32" s="61"/>
      <c r="D32" s="60"/>
      <c r="E32" s="2">
        <v>12</v>
      </c>
      <c r="F32" s="35">
        <f>SUM(G32:R32)</f>
        <v>561</v>
      </c>
      <c r="G32" s="35">
        <v>396</v>
      </c>
      <c r="H32" s="35">
        <v>21</v>
      </c>
      <c r="I32" s="35">
        <v>136</v>
      </c>
      <c r="J32" s="35">
        <v>6</v>
      </c>
      <c r="K32" s="35">
        <v>2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  <c r="S32" s="35">
        <v>528</v>
      </c>
      <c r="T32" s="16">
        <f t="shared" si="2"/>
        <v>33</v>
      </c>
      <c r="U32" s="24">
        <f t="shared" si="3"/>
        <v>6.25E-2</v>
      </c>
    </row>
    <row r="33" spans="2:21">
      <c r="B33" s="62"/>
      <c r="C33" s="61"/>
      <c r="D33" s="60"/>
      <c r="E33" s="3">
        <v>24</v>
      </c>
      <c r="F33" s="35">
        <f>SUM(G33:R33)</f>
        <v>98</v>
      </c>
      <c r="G33" s="35">
        <v>76</v>
      </c>
      <c r="H33" s="35">
        <v>7</v>
      </c>
      <c r="I33" s="35">
        <v>14</v>
      </c>
      <c r="J33" s="35">
        <v>1</v>
      </c>
      <c r="K33" s="35">
        <v>0</v>
      </c>
      <c r="L33" s="35">
        <v>0</v>
      </c>
      <c r="M33" s="35">
        <v>0</v>
      </c>
      <c r="N33" s="35">
        <v>0</v>
      </c>
      <c r="O33" s="35">
        <v>0</v>
      </c>
      <c r="P33" s="35">
        <v>0</v>
      </c>
      <c r="Q33" s="35">
        <v>0</v>
      </c>
      <c r="R33" s="35">
        <v>0</v>
      </c>
      <c r="S33" s="35">
        <v>72</v>
      </c>
      <c r="T33" s="16">
        <f t="shared" si="2"/>
        <v>26</v>
      </c>
      <c r="U33" s="24">
        <f t="shared" si="3"/>
        <v>0.3611111111111111</v>
      </c>
    </row>
    <row r="34" spans="2:21">
      <c r="B34" s="62" t="s">
        <v>20</v>
      </c>
      <c r="C34" s="61" t="s">
        <v>21</v>
      </c>
      <c r="D34" s="60">
        <v>2.9</v>
      </c>
      <c r="E34" s="11" t="s">
        <v>68</v>
      </c>
      <c r="F34" s="37">
        <f>SUM(F35:F36)</f>
        <v>1866</v>
      </c>
      <c r="G34" s="37">
        <f t="shared" ref="G34:R34" si="14">SUM(G35:G36)</f>
        <v>1446</v>
      </c>
      <c r="H34" s="37">
        <f t="shared" si="14"/>
        <v>105</v>
      </c>
      <c r="I34" s="37">
        <f t="shared" si="14"/>
        <v>268</v>
      </c>
      <c r="J34" s="37">
        <f t="shared" si="14"/>
        <v>26</v>
      </c>
      <c r="K34" s="37">
        <f t="shared" si="14"/>
        <v>17</v>
      </c>
      <c r="L34" s="37">
        <f t="shared" si="14"/>
        <v>3</v>
      </c>
      <c r="M34" s="37">
        <f t="shared" si="14"/>
        <v>1</v>
      </c>
      <c r="N34" s="37">
        <f t="shared" si="14"/>
        <v>0</v>
      </c>
      <c r="O34" s="37">
        <f t="shared" si="14"/>
        <v>0</v>
      </c>
      <c r="P34" s="37">
        <f t="shared" si="14"/>
        <v>0</v>
      </c>
      <c r="Q34" s="37">
        <f t="shared" si="14"/>
        <v>0</v>
      </c>
      <c r="R34" s="37">
        <f t="shared" si="14"/>
        <v>0</v>
      </c>
      <c r="S34" s="34">
        <f>SUM(S35:S36)</f>
        <v>1988</v>
      </c>
      <c r="T34" s="16">
        <f t="shared" si="2"/>
        <v>-122</v>
      </c>
      <c r="U34" s="24">
        <f t="shared" si="3"/>
        <v>-6.1368209255533199E-2</v>
      </c>
    </row>
    <row r="35" spans="2:21" ht="13.5" customHeight="1">
      <c r="B35" s="62"/>
      <c r="C35" s="61"/>
      <c r="D35" s="60"/>
      <c r="E35" s="2">
        <v>12</v>
      </c>
      <c r="F35" s="35">
        <f>SUM(G35:R35)</f>
        <v>1476</v>
      </c>
      <c r="G35" s="35">
        <v>1136</v>
      </c>
      <c r="H35" s="35">
        <v>65</v>
      </c>
      <c r="I35" s="35">
        <v>229</v>
      </c>
      <c r="J35" s="35">
        <v>25</v>
      </c>
      <c r="K35" s="35">
        <v>17</v>
      </c>
      <c r="L35" s="35">
        <v>3</v>
      </c>
      <c r="M35" s="35">
        <v>1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v>1528</v>
      </c>
      <c r="T35" s="16">
        <f t="shared" si="2"/>
        <v>-52</v>
      </c>
      <c r="U35" s="24">
        <f t="shared" si="3"/>
        <v>-3.4031413612565446E-2</v>
      </c>
    </row>
    <row r="36" spans="2:21">
      <c r="B36" s="62"/>
      <c r="C36" s="61"/>
      <c r="D36" s="60"/>
      <c r="E36" s="3">
        <v>24</v>
      </c>
      <c r="F36" s="35">
        <f>SUM(G36:R36)</f>
        <v>390</v>
      </c>
      <c r="G36" s="35">
        <v>310</v>
      </c>
      <c r="H36" s="35">
        <v>40</v>
      </c>
      <c r="I36" s="35">
        <v>39</v>
      </c>
      <c r="J36" s="35">
        <v>1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35">
        <v>0</v>
      </c>
      <c r="Q36" s="35">
        <v>0</v>
      </c>
      <c r="R36" s="35">
        <v>0</v>
      </c>
      <c r="S36" s="35">
        <v>460</v>
      </c>
      <c r="T36" s="16">
        <f t="shared" si="2"/>
        <v>-70</v>
      </c>
      <c r="U36" s="24">
        <f t="shared" si="3"/>
        <v>-0.15217391304347827</v>
      </c>
    </row>
    <row r="37" spans="2:21">
      <c r="B37" s="62" t="s">
        <v>22</v>
      </c>
      <c r="C37" s="61" t="s">
        <v>23</v>
      </c>
      <c r="D37" s="60">
        <v>1</v>
      </c>
      <c r="E37" s="11" t="s">
        <v>68</v>
      </c>
      <c r="F37" s="37">
        <f>SUM(F38:F39)</f>
        <v>2335</v>
      </c>
      <c r="G37" s="37">
        <f t="shared" ref="G37:R37" si="15">SUM(G38:G39)</f>
        <v>1482</v>
      </c>
      <c r="H37" s="37">
        <f t="shared" si="15"/>
        <v>158</v>
      </c>
      <c r="I37" s="37">
        <f t="shared" si="15"/>
        <v>590</v>
      </c>
      <c r="J37" s="37">
        <f t="shared" si="15"/>
        <v>73</v>
      </c>
      <c r="K37" s="37">
        <f t="shared" si="15"/>
        <v>26</v>
      </c>
      <c r="L37" s="37">
        <f t="shared" si="15"/>
        <v>4</v>
      </c>
      <c r="M37" s="37">
        <f t="shared" si="15"/>
        <v>2</v>
      </c>
      <c r="N37" s="37">
        <f t="shared" si="15"/>
        <v>0</v>
      </c>
      <c r="O37" s="37">
        <f t="shared" si="15"/>
        <v>0</v>
      </c>
      <c r="P37" s="37">
        <f t="shared" si="15"/>
        <v>0</v>
      </c>
      <c r="Q37" s="37">
        <f t="shared" si="15"/>
        <v>0</v>
      </c>
      <c r="R37" s="37">
        <f t="shared" si="15"/>
        <v>0</v>
      </c>
      <c r="S37" s="34">
        <f>SUM(S38:S39)</f>
        <v>2504</v>
      </c>
      <c r="T37" s="16">
        <f t="shared" si="2"/>
        <v>-169</v>
      </c>
      <c r="U37" s="24">
        <f t="shared" si="3"/>
        <v>-6.7492012779552718E-2</v>
      </c>
    </row>
    <row r="38" spans="2:21" ht="13.5" customHeight="1">
      <c r="B38" s="62"/>
      <c r="C38" s="61"/>
      <c r="D38" s="60"/>
      <c r="E38" s="2">
        <v>12</v>
      </c>
      <c r="F38" s="35">
        <f>SUM(G38:R38)</f>
        <v>1720</v>
      </c>
      <c r="G38" s="35">
        <v>1097</v>
      </c>
      <c r="H38" s="35">
        <v>111</v>
      </c>
      <c r="I38" s="35">
        <v>430</v>
      </c>
      <c r="J38" s="35">
        <v>58</v>
      </c>
      <c r="K38" s="35">
        <v>19</v>
      </c>
      <c r="L38" s="35">
        <v>3</v>
      </c>
      <c r="M38" s="35">
        <v>2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35">
        <v>1792</v>
      </c>
      <c r="T38" s="16">
        <f t="shared" si="2"/>
        <v>-72</v>
      </c>
      <c r="U38" s="24">
        <f t="shared" si="3"/>
        <v>-4.0178571428571432E-2</v>
      </c>
    </row>
    <row r="39" spans="2:21">
      <c r="B39" s="62"/>
      <c r="C39" s="61"/>
      <c r="D39" s="60"/>
      <c r="E39" s="3">
        <v>24</v>
      </c>
      <c r="F39" s="35">
        <f>SUM(G39:R39)</f>
        <v>615</v>
      </c>
      <c r="G39" s="35">
        <v>385</v>
      </c>
      <c r="H39" s="35">
        <v>47</v>
      </c>
      <c r="I39" s="35">
        <v>160</v>
      </c>
      <c r="J39" s="35">
        <v>15</v>
      </c>
      <c r="K39" s="35">
        <v>7</v>
      </c>
      <c r="L39" s="35">
        <v>1</v>
      </c>
      <c r="M39" s="35">
        <v>0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35">
        <v>712</v>
      </c>
      <c r="T39" s="16">
        <f t="shared" si="2"/>
        <v>-97</v>
      </c>
      <c r="U39" s="24">
        <f t="shared" si="3"/>
        <v>-0.13623595505617977</v>
      </c>
    </row>
    <row r="40" spans="2:21">
      <c r="B40" s="62" t="s">
        <v>24</v>
      </c>
      <c r="C40" s="61" t="s">
        <v>25</v>
      </c>
      <c r="D40" s="60">
        <v>8.1</v>
      </c>
      <c r="E40" s="11" t="s">
        <v>68</v>
      </c>
      <c r="F40" s="37">
        <f>SUM(F41:F42)</f>
        <v>3124</v>
      </c>
      <c r="G40" s="37">
        <f t="shared" ref="G40:R40" si="16">SUM(G41:G42)</f>
        <v>1836</v>
      </c>
      <c r="H40" s="37">
        <f t="shared" si="16"/>
        <v>210</v>
      </c>
      <c r="I40" s="37">
        <f t="shared" si="16"/>
        <v>598</v>
      </c>
      <c r="J40" s="37">
        <f t="shared" si="16"/>
        <v>188</v>
      </c>
      <c r="K40" s="37">
        <f t="shared" si="16"/>
        <v>100</v>
      </c>
      <c r="L40" s="37">
        <f t="shared" si="16"/>
        <v>75</v>
      </c>
      <c r="M40" s="37">
        <f t="shared" si="16"/>
        <v>18</v>
      </c>
      <c r="N40" s="37">
        <f t="shared" si="16"/>
        <v>12</v>
      </c>
      <c r="O40" s="37">
        <f t="shared" si="16"/>
        <v>18</v>
      </c>
      <c r="P40" s="37">
        <f t="shared" si="16"/>
        <v>54</v>
      </c>
      <c r="Q40" s="37">
        <f t="shared" si="16"/>
        <v>11</v>
      </c>
      <c r="R40" s="37">
        <f t="shared" si="16"/>
        <v>4</v>
      </c>
      <c r="S40" s="34">
        <f>SUM(S41:S42)</f>
        <v>3782</v>
      </c>
      <c r="T40" s="16">
        <f t="shared" si="2"/>
        <v>-658</v>
      </c>
      <c r="U40" s="24">
        <f t="shared" si="3"/>
        <v>-0.17398202009518773</v>
      </c>
    </row>
    <row r="41" spans="2:21" ht="13.5" customHeight="1">
      <c r="B41" s="62"/>
      <c r="C41" s="61"/>
      <c r="D41" s="60"/>
      <c r="E41" s="2">
        <v>12</v>
      </c>
      <c r="F41" s="35">
        <f>SUM(G41:R41)</f>
        <v>2441</v>
      </c>
      <c r="G41" s="35">
        <v>1368</v>
      </c>
      <c r="H41" s="35">
        <v>176</v>
      </c>
      <c r="I41" s="35">
        <v>457</v>
      </c>
      <c r="J41" s="35">
        <v>175</v>
      </c>
      <c r="K41" s="35">
        <v>87</v>
      </c>
      <c r="L41" s="35">
        <v>73</v>
      </c>
      <c r="M41" s="35">
        <v>18</v>
      </c>
      <c r="N41" s="35">
        <v>12</v>
      </c>
      <c r="O41" s="35">
        <v>12</v>
      </c>
      <c r="P41" s="35">
        <v>48</v>
      </c>
      <c r="Q41" s="35">
        <v>11</v>
      </c>
      <c r="R41" s="35">
        <v>4</v>
      </c>
      <c r="S41" s="35">
        <v>2961</v>
      </c>
      <c r="T41" s="16">
        <f t="shared" si="2"/>
        <v>-520</v>
      </c>
      <c r="U41" s="24">
        <f t="shared" si="3"/>
        <v>-0.17561634582911179</v>
      </c>
    </row>
    <row r="42" spans="2:21">
      <c r="B42" s="62"/>
      <c r="C42" s="61"/>
      <c r="D42" s="60"/>
      <c r="E42" s="3">
        <v>24</v>
      </c>
      <c r="F42" s="35">
        <f>SUM(G42:R42)</f>
        <v>683</v>
      </c>
      <c r="G42" s="35">
        <v>468</v>
      </c>
      <c r="H42" s="35">
        <v>34</v>
      </c>
      <c r="I42" s="35">
        <v>141</v>
      </c>
      <c r="J42" s="35">
        <v>13</v>
      </c>
      <c r="K42" s="35">
        <v>13</v>
      </c>
      <c r="L42" s="35">
        <v>2</v>
      </c>
      <c r="M42" s="35">
        <v>0</v>
      </c>
      <c r="N42" s="35">
        <v>0</v>
      </c>
      <c r="O42" s="35">
        <v>6</v>
      </c>
      <c r="P42" s="35">
        <v>6</v>
      </c>
      <c r="Q42" s="35">
        <v>0</v>
      </c>
      <c r="R42" s="35">
        <v>0</v>
      </c>
      <c r="S42" s="35">
        <v>821</v>
      </c>
      <c r="T42" s="16">
        <f t="shared" si="2"/>
        <v>-138</v>
      </c>
      <c r="U42" s="24">
        <f t="shared" si="3"/>
        <v>-0.16808769792935443</v>
      </c>
    </row>
    <row r="43" spans="2:21">
      <c r="B43" s="62" t="s">
        <v>26</v>
      </c>
      <c r="C43" s="61" t="s">
        <v>27</v>
      </c>
      <c r="D43" s="60">
        <v>15.3</v>
      </c>
      <c r="E43" s="11" t="s">
        <v>68</v>
      </c>
      <c r="F43" s="37">
        <f>SUM(F44:F45)</f>
        <v>655</v>
      </c>
      <c r="G43" s="37">
        <f t="shared" ref="G43:R43" si="17">SUM(G44:G45)</f>
        <v>326</v>
      </c>
      <c r="H43" s="37">
        <f t="shared" si="17"/>
        <v>56</v>
      </c>
      <c r="I43" s="37">
        <f t="shared" si="17"/>
        <v>273</v>
      </c>
      <c r="J43" s="37">
        <f t="shared" si="17"/>
        <v>0</v>
      </c>
      <c r="K43" s="37">
        <f t="shared" si="17"/>
        <v>0</v>
      </c>
      <c r="L43" s="37">
        <f t="shared" si="17"/>
        <v>0</v>
      </c>
      <c r="M43" s="37">
        <f t="shared" si="17"/>
        <v>0</v>
      </c>
      <c r="N43" s="37">
        <f t="shared" si="17"/>
        <v>0</v>
      </c>
      <c r="O43" s="37">
        <f t="shared" si="17"/>
        <v>0</v>
      </c>
      <c r="P43" s="37">
        <f t="shared" si="17"/>
        <v>0</v>
      </c>
      <c r="Q43" s="37">
        <f t="shared" si="17"/>
        <v>0</v>
      </c>
      <c r="R43" s="37">
        <f t="shared" si="17"/>
        <v>0</v>
      </c>
      <c r="S43" s="34">
        <f>SUM(S44:S45)</f>
        <v>559</v>
      </c>
      <c r="T43" s="16">
        <f t="shared" si="2"/>
        <v>96</v>
      </c>
      <c r="U43" s="24">
        <f t="shared" si="3"/>
        <v>0.17173524150268335</v>
      </c>
    </row>
    <row r="44" spans="2:21" ht="13.5" customHeight="1">
      <c r="B44" s="62"/>
      <c r="C44" s="61"/>
      <c r="D44" s="60"/>
      <c r="E44" s="2">
        <v>12</v>
      </c>
      <c r="F44" s="35">
        <f>SUM(G44:R44)</f>
        <v>535</v>
      </c>
      <c r="G44" s="35">
        <v>270</v>
      </c>
      <c r="H44" s="35">
        <v>43</v>
      </c>
      <c r="I44" s="35">
        <v>222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  <c r="P44" s="35">
        <v>0</v>
      </c>
      <c r="Q44" s="35">
        <v>0</v>
      </c>
      <c r="R44" s="35">
        <v>0</v>
      </c>
      <c r="S44" s="36">
        <v>454</v>
      </c>
      <c r="T44" s="16">
        <f t="shared" si="2"/>
        <v>81</v>
      </c>
      <c r="U44" s="24">
        <f t="shared" si="3"/>
        <v>0.17841409691629956</v>
      </c>
    </row>
    <row r="45" spans="2:21">
      <c r="B45" s="62"/>
      <c r="C45" s="61"/>
      <c r="D45" s="60"/>
      <c r="E45" s="3">
        <v>24</v>
      </c>
      <c r="F45" s="35">
        <f>SUM(G45:R45)</f>
        <v>120</v>
      </c>
      <c r="G45" s="35">
        <v>56</v>
      </c>
      <c r="H45" s="35">
        <v>13</v>
      </c>
      <c r="I45" s="35">
        <v>51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0</v>
      </c>
      <c r="Q45" s="35">
        <v>0</v>
      </c>
      <c r="R45" s="35">
        <v>0</v>
      </c>
      <c r="S45" s="36">
        <v>105</v>
      </c>
      <c r="T45" s="16">
        <f t="shared" si="2"/>
        <v>15</v>
      </c>
      <c r="U45" s="24">
        <f t="shared" si="3"/>
        <v>0.14285714285714285</v>
      </c>
    </row>
    <row r="46" spans="2:21">
      <c r="B46" s="62" t="s">
        <v>28</v>
      </c>
      <c r="C46" s="61" t="s">
        <v>29</v>
      </c>
      <c r="D46" s="60">
        <v>2</v>
      </c>
      <c r="E46" s="11" t="s">
        <v>68</v>
      </c>
      <c r="F46" s="37">
        <f>SUM(F47:F48)</f>
        <v>4011</v>
      </c>
      <c r="G46" s="37">
        <f t="shared" ref="G46:R46" si="18">SUM(G47:G48)</f>
        <v>2990</v>
      </c>
      <c r="H46" s="37">
        <f t="shared" si="18"/>
        <v>106</v>
      </c>
      <c r="I46" s="37">
        <f t="shared" si="18"/>
        <v>857</v>
      </c>
      <c r="J46" s="37">
        <f t="shared" si="18"/>
        <v>8</v>
      </c>
      <c r="K46" s="37">
        <f t="shared" si="18"/>
        <v>34</v>
      </c>
      <c r="L46" s="37">
        <f t="shared" si="18"/>
        <v>16</v>
      </c>
      <c r="M46" s="37">
        <f t="shared" si="18"/>
        <v>0</v>
      </c>
      <c r="N46" s="37">
        <f t="shared" si="18"/>
        <v>0</v>
      </c>
      <c r="O46" s="37">
        <f t="shared" si="18"/>
        <v>0</v>
      </c>
      <c r="P46" s="37">
        <f t="shared" si="18"/>
        <v>0</v>
      </c>
      <c r="Q46" s="37">
        <f t="shared" si="18"/>
        <v>0</v>
      </c>
      <c r="R46" s="37">
        <f t="shared" si="18"/>
        <v>0</v>
      </c>
      <c r="S46" s="34">
        <f>SUM(S47:S48)</f>
        <v>3390</v>
      </c>
      <c r="T46" s="16">
        <f t="shared" si="2"/>
        <v>621</v>
      </c>
      <c r="U46" s="24">
        <f t="shared" si="3"/>
        <v>0.18318584070796459</v>
      </c>
    </row>
    <row r="47" spans="2:21" ht="13.5" customHeight="1">
      <c r="B47" s="62"/>
      <c r="C47" s="61"/>
      <c r="D47" s="60"/>
      <c r="E47" s="2">
        <v>12</v>
      </c>
      <c r="F47" s="35">
        <f>SUM(G47:R47)</f>
        <v>3156</v>
      </c>
      <c r="G47" s="35">
        <v>2315</v>
      </c>
      <c r="H47" s="35">
        <v>79</v>
      </c>
      <c r="I47" s="35">
        <v>706</v>
      </c>
      <c r="J47" s="35">
        <v>8</v>
      </c>
      <c r="K47" s="35">
        <v>34</v>
      </c>
      <c r="L47" s="35">
        <v>14</v>
      </c>
      <c r="M47" s="35">
        <v>0</v>
      </c>
      <c r="N47" s="35">
        <v>0</v>
      </c>
      <c r="O47" s="35">
        <v>0</v>
      </c>
      <c r="P47" s="35">
        <v>0</v>
      </c>
      <c r="Q47" s="35">
        <v>0</v>
      </c>
      <c r="R47" s="35">
        <v>0</v>
      </c>
      <c r="S47" s="36">
        <v>2663</v>
      </c>
      <c r="T47" s="16">
        <f t="shared" si="2"/>
        <v>493</v>
      </c>
      <c r="U47" s="24">
        <f t="shared" si="3"/>
        <v>0.1851295531355614</v>
      </c>
    </row>
    <row r="48" spans="2:21">
      <c r="B48" s="62"/>
      <c r="C48" s="61"/>
      <c r="D48" s="60"/>
      <c r="E48" s="3">
        <v>24</v>
      </c>
      <c r="F48" s="35">
        <f>SUM(G48:R48)</f>
        <v>855</v>
      </c>
      <c r="G48" s="35">
        <v>675</v>
      </c>
      <c r="H48" s="35">
        <v>27</v>
      </c>
      <c r="I48" s="35">
        <v>151</v>
      </c>
      <c r="J48" s="35">
        <v>0</v>
      </c>
      <c r="K48" s="35">
        <v>0</v>
      </c>
      <c r="L48" s="35">
        <v>2</v>
      </c>
      <c r="M48" s="35">
        <v>0</v>
      </c>
      <c r="N48" s="35">
        <v>0</v>
      </c>
      <c r="O48" s="35">
        <v>0</v>
      </c>
      <c r="P48" s="35">
        <v>0</v>
      </c>
      <c r="Q48" s="35">
        <v>0</v>
      </c>
      <c r="R48" s="35">
        <v>0</v>
      </c>
      <c r="S48" s="36">
        <v>727</v>
      </c>
      <c r="T48" s="16">
        <f t="shared" si="2"/>
        <v>128</v>
      </c>
      <c r="U48" s="24">
        <f t="shared" si="3"/>
        <v>0.17606602475928473</v>
      </c>
    </row>
    <row r="49" spans="2:21">
      <c r="B49" s="62" t="s">
        <v>30</v>
      </c>
      <c r="C49" s="61" t="s">
        <v>31</v>
      </c>
      <c r="D49" s="60">
        <v>8.8000000000000007</v>
      </c>
      <c r="E49" s="11" t="s">
        <v>68</v>
      </c>
      <c r="F49" s="37">
        <f>SUM(F50:F51)</f>
        <v>562</v>
      </c>
      <c r="G49" s="37">
        <f t="shared" ref="G49:R49" si="19">SUM(G50:G51)</f>
        <v>277</v>
      </c>
      <c r="H49" s="37">
        <f t="shared" si="19"/>
        <v>77</v>
      </c>
      <c r="I49" s="37">
        <f t="shared" si="19"/>
        <v>206</v>
      </c>
      <c r="J49" s="37">
        <f t="shared" si="19"/>
        <v>0</v>
      </c>
      <c r="K49" s="37">
        <f t="shared" si="19"/>
        <v>2</v>
      </c>
      <c r="L49" s="37">
        <f t="shared" si="19"/>
        <v>0</v>
      </c>
      <c r="M49" s="37">
        <f t="shared" si="19"/>
        <v>0</v>
      </c>
      <c r="N49" s="37">
        <f t="shared" si="19"/>
        <v>0</v>
      </c>
      <c r="O49" s="37">
        <f t="shared" si="19"/>
        <v>0</v>
      </c>
      <c r="P49" s="37">
        <f t="shared" si="19"/>
        <v>0</v>
      </c>
      <c r="Q49" s="37">
        <f t="shared" si="19"/>
        <v>0</v>
      </c>
      <c r="R49" s="37">
        <f t="shared" si="19"/>
        <v>0</v>
      </c>
      <c r="S49" s="34">
        <f>SUM(S50:S51)</f>
        <v>434</v>
      </c>
      <c r="T49" s="16">
        <f t="shared" si="2"/>
        <v>128</v>
      </c>
      <c r="U49" s="24">
        <f t="shared" si="3"/>
        <v>0.29493087557603687</v>
      </c>
    </row>
    <row r="50" spans="2:21" ht="13.5" customHeight="1">
      <c r="B50" s="62"/>
      <c r="C50" s="61"/>
      <c r="D50" s="60"/>
      <c r="E50" s="2">
        <v>12</v>
      </c>
      <c r="F50" s="35">
        <f>SUM(G50:R50)</f>
        <v>432</v>
      </c>
      <c r="G50" s="35">
        <v>209</v>
      </c>
      <c r="H50" s="35">
        <v>55</v>
      </c>
      <c r="I50" s="35">
        <v>166</v>
      </c>
      <c r="J50" s="35">
        <v>0</v>
      </c>
      <c r="K50" s="35">
        <v>2</v>
      </c>
      <c r="L50" s="35">
        <v>0</v>
      </c>
      <c r="M50" s="35">
        <v>0</v>
      </c>
      <c r="N50" s="35">
        <v>0</v>
      </c>
      <c r="O50" s="35">
        <v>0</v>
      </c>
      <c r="P50" s="35">
        <v>0</v>
      </c>
      <c r="Q50" s="35">
        <v>0</v>
      </c>
      <c r="R50" s="35">
        <v>0</v>
      </c>
      <c r="S50" s="36">
        <v>336</v>
      </c>
      <c r="T50" s="16">
        <f t="shared" si="2"/>
        <v>96</v>
      </c>
      <c r="U50" s="24">
        <f t="shared" si="3"/>
        <v>0.2857142857142857</v>
      </c>
    </row>
    <row r="51" spans="2:21">
      <c r="B51" s="62"/>
      <c r="C51" s="61"/>
      <c r="D51" s="60"/>
      <c r="E51" s="3">
        <v>24</v>
      </c>
      <c r="F51" s="35">
        <f>SUM(G51:R51)</f>
        <v>130</v>
      </c>
      <c r="G51" s="35">
        <v>68</v>
      </c>
      <c r="H51" s="35">
        <v>22</v>
      </c>
      <c r="I51" s="35">
        <v>40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  <c r="P51" s="35">
        <v>0</v>
      </c>
      <c r="Q51" s="35">
        <v>0</v>
      </c>
      <c r="R51" s="35">
        <v>0</v>
      </c>
      <c r="S51" s="36">
        <v>98</v>
      </c>
      <c r="T51" s="16">
        <f t="shared" si="2"/>
        <v>32</v>
      </c>
      <c r="U51" s="24">
        <f t="shared" si="3"/>
        <v>0.32653061224489793</v>
      </c>
    </row>
    <row r="52" spans="2:21">
      <c r="B52" s="62" t="s">
        <v>32</v>
      </c>
      <c r="C52" s="61" t="s">
        <v>33</v>
      </c>
      <c r="D52" s="60">
        <v>16.2</v>
      </c>
      <c r="E52" s="11" t="s">
        <v>68</v>
      </c>
      <c r="F52" s="37">
        <f>SUM(F53:F54)</f>
        <v>735</v>
      </c>
      <c r="G52" s="37">
        <f t="shared" ref="G52:R52" si="20">SUM(G53:G54)</f>
        <v>509</v>
      </c>
      <c r="H52" s="37">
        <f t="shared" si="20"/>
        <v>48</v>
      </c>
      <c r="I52" s="37">
        <f t="shared" si="20"/>
        <v>145</v>
      </c>
      <c r="J52" s="37">
        <f t="shared" si="20"/>
        <v>19</v>
      </c>
      <c r="K52" s="37">
        <f t="shared" si="20"/>
        <v>14</v>
      </c>
      <c r="L52" s="37">
        <f t="shared" si="20"/>
        <v>0</v>
      </c>
      <c r="M52" s="37">
        <f t="shared" si="20"/>
        <v>0</v>
      </c>
      <c r="N52" s="37">
        <f t="shared" si="20"/>
        <v>0</v>
      </c>
      <c r="O52" s="37">
        <f t="shared" si="20"/>
        <v>0</v>
      </c>
      <c r="P52" s="37">
        <f t="shared" si="20"/>
        <v>0</v>
      </c>
      <c r="Q52" s="37">
        <f t="shared" si="20"/>
        <v>0</v>
      </c>
      <c r="R52" s="37">
        <f t="shared" si="20"/>
        <v>0</v>
      </c>
      <c r="S52" s="34">
        <f>SUM(S53:S54)</f>
        <v>668</v>
      </c>
      <c r="T52" s="16">
        <f t="shared" si="2"/>
        <v>67</v>
      </c>
      <c r="U52" s="24">
        <f t="shared" si="3"/>
        <v>0.10029940119760479</v>
      </c>
    </row>
    <row r="53" spans="2:21" ht="13.5" customHeight="1">
      <c r="B53" s="62"/>
      <c r="C53" s="61"/>
      <c r="D53" s="60"/>
      <c r="E53" s="2">
        <v>12</v>
      </c>
      <c r="F53" s="35">
        <f>SUM(G53:R53)</f>
        <v>617</v>
      </c>
      <c r="G53" s="35">
        <v>418</v>
      </c>
      <c r="H53" s="35">
        <v>46</v>
      </c>
      <c r="I53" s="35">
        <v>120</v>
      </c>
      <c r="J53" s="35">
        <v>19</v>
      </c>
      <c r="K53" s="35">
        <v>14</v>
      </c>
      <c r="L53" s="35">
        <v>0</v>
      </c>
      <c r="M53" s="35">
        <v>0</v>
      </c>
      <c r="N53" s="35">
        <v>0</v>
      </c>
      <c r="O53" s="35">
        <v>0</v>
      </c>
      <c r="P53" s="35">
        <v>0</v>
      </c>
      <c r="Q53" s="35">
        <v>0</v>
      </c>
      <c r="R53" s="35">
        <v>0</v>
      </c>
      <c r="S53" s="36">
        <v>603</v>
      </c>
      <c r="T53" s="16">
        <f t="shared" si="2"/>
        <v>14</v>
      </c>
      <c r="U53" s="24">
        <f t="shared" si="3"/>
        <v>2.3217247097844111E-2</v>
      </c>
    </row>
    <row r="54" spans="2:21">
      <c r="B54" s="62"/>
      <c r="C54" s="61"/>
      <c r="D54" s="60"/>
      <c r="E54" s="3">
        <v>24</v>
      </c>
      <c r="F54" s="35">
        <f>SUM(G54:R54)</f>
        <v>118</v>
      </c>
      <c r="G54" s="35">
        <v>91</v>
      </c>
      <c r="H54" s="35">
        <v>2</v>
      </c>
      <c r="I54" s="35">
        <v>25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35">
        <v>0</v>
      </c>
      <c r="Q54" s="35">
        <v>0</v>
      </c>
      <c r="R54" s="35">
        <v>0</v>
      </c>
      <c r="S54" s="36">
        <v>65</v>
      </c>
      <c r="T54" s="16">
        <f t="shared" si="2"/>
        <v>53</v>
      </c>
      <c r="U54" s="24">
        <f t="shared" si="3"/>
        <v>0.81538461538461537</v>
      </c>
    </row>
    <row r="55" spans="2:21">
      <c r="B55" s="62" t="s">
        <v>34</v>
      </c>
      <c r="C55" s="61" t="s">
        <v>35</v>
      </c>
      <c r="D55" s="60">
        <v>4.5999999999999996</v>
      </c>
      <c r="E55" s="11" t="s">
        <v>68</v>
      </c>
      <c r="F55" s="37">
        <f>SUM(F56:F57)</f>
        <v>427</v>
      </c>
      <c r="G55" s="37">
        <f t="shared" ref="G55:R55" si="21">SUM(G56:G57)</f>
        <v>185</v>
      </c>
      <c r="H55" s="37">
        <f t="shared" si="21"/>
        <v>0</v>
      </c>
      <c r="I55" s="37">
        <f t="shared" si="21"/>
        <v>4</v>
      </c>
      <c r="J55" s="37">
        <f t="shared" si="21"/>
        <v>0</v>
      </c>
      <c r="K55" s="37">
        <f t="shared" si="21"/>
        <v>224</v>
      </c>
      <c r="L55" s="37">
        <f t="shared" si="21"/>
        <v>0</v>
      </c>
      <c r="M55" s="37">
        <f t="shared" si="21"/>
        <v>0</v>
      </c>
      <c r="N55" s="37">
        <f t="shared" si="21"/>
        <v>0</v>
      </c>
      <c r="O55" s="37">
        <f t="shared" si="21"/>
        <v>14</v>
      </c>
      <c r="P55" s="37">
        <f t="shared" si="21"/>
        <v>0</v>
      </c>
      <c r="Q55" s="37">
        <f t="shared" si="21"/>
        <v>0</v>
      </c>
      <c r="R55" s="37">
        <f t="shared" si="21"/>
        <v>0</v>
      </c>
      <c r="S55" s="34">
        <f>SUM(S56:S57)</f>
        <v>411</v>
      </c>
      <c r="T55" s="16">
        <f t="shared" si="2"/>
        <v>16</v>
      </c>
      <c r="U55" s="24">
        <f t="shared" si="3"/>
        <v>3.8929440389294405E-2</v>
      </c>
    </row>
    <row r="56" spans="2:21" ht="13.5" customHeight="1">
      <c r="B56" s="62"/>
      <c r="C56" s="61"/>
      <c r="D56" s="60"/>
      <c r="E56" s="2">
        <v>12</v>
      </c>
      <c r="F56" s="35">
        <f>SUM(G56:R56)</f>
        <v>359</v>
      </c>
      <c r="G56" s="35">
        <v>160</v>
      </c>
      <c r="H56" s="35">
        <v>0</v>
      </c>
      <c r="I56" s="35">
        <v>4</v>
      </c>
      <c r="J56" s="35">
        <v>0</v>
      </c>
      <c r="K56" s="35">
        <v>185</v>
      </c>
      <c r="L56" s="35">
        <v>0</v>
      </c>
      <c r="M56" s="35">
        <v>0</v>
      </c>
      <c r="N56" s="35">
        <v>0</v>
      </c>
      <c r="O56" s="35">
        <v>10</v>
      </c>
      <c r="P56" s="35">
        <v>0</v>
      </c>
      <c r="Q56" s="35">
        <v>0</v>
      </c>
      <c r="R56" s="35">
        <v>0</v>
      </c>
      <c r="S56" s="36">
        <v>343</v>
      </c>
      <c r="T56" s="16">
        <f t="shared" si="2"/>
        <v>16</v>
      </c>
      <c r="U56" s="24">
        <f t="shared" si="3"/>
        <v>4.6647230320699708E-2</v>
      </c>
    </row>
    <row r="57" spans="2:21">
      <c r="B57" s="62"/>
      <c r="C57" s="61"/>
      <c r="D57" s="60"/>
      <c r="E57" s="3">
        <v>24</v>
      </c>
      <c r="F57" s="35">
        <f>SUM(G57:R57)</f>
        <v>68</v>
      </c>
      <c r="G57" s="35">
        <v>25</v>
      </c>
      <c r="H57" s="35">
        <v>0</v>
      </c>
      <c r="I57" s="35">
        <v>0</v>
      </c>
      <c r="J57" s="35">
        <v>0</v>
      </c>
      <c r="K57" s="35">
        <v>39</v>
      </c>
      <c r="L57" s="35">
        <v>0</v>
      </c>
      <c r="M57" s="35">
        <v>0</v>
      </c>
      <c r="N57" s="35">
        <v>0</v>
      </c>
      <c r="O57" s="35">
        <v>4</v>
      </c>
      <c r="P57" s="35">
        <v>0</v>
      </c>
      <c r="Q57" s="35">
        <v>0</v>
      </c>
      <c r="R57" s="35">
        <v>0</v>
      </c>
      <c r="S57" s="36">
        <v>68</v>
      </c>
      <c r="T57" s="16">
        <f t="shared" si="2"/>
        <v>0</v>
      </c>
      <c r="U57" s="24">
        <f t="shared" si="3"/>
        <v>0</v>
      </c>
    </row>
    <row r="58" spans="2:21">
      <c r="B58" s="62" t="s">
        <v>36</v>
      </c>
      <c r="C58" s="61" t="s">
        <v>37</v>
      </c>
      <c r="D58" s="60">
        <v>9</v>
      </c>
      <c r="E58" s="11" t="s">
        <v>68</v>
      </c>
      <c r="F58" s="37">
        <f>SUM(F59:F60)</f>
        <v>1006</v>
      </c>
      <c r="G58" s="37">
        <f t="shared" ref="G58:R58" si="22">SUM(G59:G60)</f>
        <v>471</v>
      </c>
      <c r="H58" s="37">
        <f t="shared" si="22"/>
        <v>0</v>
      </c>
      <c r="I58" s="37">
        <f t="shared" si="22"/>
        <v>499</v>
      </c>
      <c r="J58" s="37">
        <f t="shared" si="22"/>
        <v>32</v>
      </c>
      <c r="K58" s="37">
        <f t="shared" si="22"/>
        <v>4</v>
      </c>
      <c r="L58" s="37">
        <f t="shared" si="22"/>
        <v>0</v>
      </c>
      <c r="M58" s="37">
        <f t="shared" si="22"/>
        <v>0</v>
      </c>
      <c r="N58" s="37">
        <f t="shared" si="22"/>
        <v>0</v>
      </c>
      <c r="O58" s="37">
        <f t="shared" si="22"/>
        <v>0</v>
      </c>
      <c r="P58" s="37">
        <f t="shared" si="22"/>
        <v>0</v>
      </c>
      <c r="Q58" s="37">
        <f t="shared" si="22"/>
        <v>0</v>
      </c>
      <c r="R58" s="37">
        <f t="shared" si="22"/>
        <v>0</v>
      </c>
      <c r="S58" s="34">
        <f>SUM(S59:S60)</f>
        <v>966</v>
      </c>
      <c r="T58" s="16">
        <f t="shared" si="2"/>
        <v>40</v>
      </c>
      <c r="U58" s="24">
        <f t="shared" si="3"/>
        <v>4.1407867494824016E-2</v>
      </c>
    </row>
    <row r="59" spans="2:21" ht="13.5" customHeight="1">
      <c r="B59" s="62"/>
      <c r="C59" s="61"/>
      <c r="D59" s="60"/>
      <c r="E59" s="2">
        <v>12</v>
      </c>
      <c r="F59" s="35">
        <f>SUM(G59:R59)</f>
        <v>765</v>
      </c>
      <c r="G59" s="35">
        <v>361</v>
      </c>
      <c r="H59" s="35">
        <v>0</v>
      </c>
      <c r="I59" s="35">
        <v>374</v>
      </c>
      <c r="J59" s="35">
        <v>26</v>
      </c>
      <c r="K59" s="35">
        <v>4</v>
      </c>
      <c r="L59" s="35">
        <v>0</v>
      </c>
      <c r="M59" s="35">
        <v>0</v>
      </c>
      <c r="N59" s="35">
        <v>0</v>
      </c>
      <c r="O59" s="35">
        <v>0</v>
      </c>
      <c r="P59" s="35">
        <v>0</v>
      </c>
      <c r="Q59" s="35">
        <v>0</v>
      </c>
      <c r="R59" s="35">
        <v>0</v>
      </c>
      <c r="S59" s="36">
        <v>744</v>
      </c>
      <c r="T59" s="16">
        <f t="shared" si="2"/>
        <v>21</v>
      </c>
      <c r="U59" s="24">
        <f t="shared" si="3"/>
        <v>2.8225806451612902E-2</v>
      </c>
    </row>
    <row r="60" spans="2:21" ht="14.25" thickBot="1">
      <c r="B60" s="63"/>
      <c r="C60" s="65"/>
      <c r="D60" s="64"/>
      <c r="E60" s="25">
        <v>24</v>
      </c>
      <c r="F60" s="35">
        <f>SUM(G60:R60)</f>
        <v>241</v>
      </c>
      <c r="G60" s="38">
        <v>110</v>
      </c>
      <c r="H60" s="38">
        <v>0</v>
      </c>
      <c r="I60" s="38">
        <v>125</v>
      </c>
      <c r="J60" s="38">
        <v>6</v>
      </c>
      <c r="K60" s="38">
        <v>0</v>
      </c>
      <c r="L60" s="38">
        <v>0</v>
      </c>
      <c r="M60" s="38">
        <v>0</v>
      </c>
      <c r="N60" s="38">
        <v>0</v>
      </c>
      <c r="O60" s="38">
        <v>0</v>
      </c>
      <c r="P60" s="38">
        <v>0</v>
      </c>
      <c r="Q60" s="38">
        <v>0</v>
      </c>
      <c r="R60" s="38">
        <v>0</v>
      </c>
      <c r="S60" s="39">
        <v>222</v>
      </c>
      <c r="T60" s="26">
        <f t="shared" si="2"/>
        <v>19</v>
      </c>
      <c r="U60" s="27">
        <f t="shared" si="3"/>
        <v>8.5585585585585586E-2</v>
      </c>
    </row>
  </sheetData>
  <mergeCells count="64">
    <mergeCell ref="B2:C3"/>
    <mergeCell ref="B4:C6"/>
    <mergeCell ref="D4:D6"/>
    <mergeCell ref="B1:R1"/>
    <mergeCell ref="F2:R2"/>
    <mergeCell ref="E2:E3"/>
    <mergeCell ref="D2:D3"/>
    <mergeCell ref="B58:B60"/>
    <mergeCell ref="B55:B57"/>
    <mergeCell ref="C55:C57"/>
    <mergeCell ref="D58:D60"/>
    <mergeCell ref="D55:D57"/>
    <mergeCell ref="C58:C60"/>
    <mergeCell ref="B49:B51"/>
    <mergeCell ref="C49:C51"/>
    <mergeCell ref="D52:D54"/>
    <mergeCell ref="D49:D51"/>
    <mergeCell ref="B43:B45"/>
    <mergeCell ref="B46:B48"/>
    <mergeCell ref="C43:C45"/>
    <mergeCell ref="D46:D48"/>
    <mergeCell ref="D43:D45"/>
    <mergeCell ref="C52:C54"/>
    <mergeCell ref="B52:B54"/>
    <mergeCell ref="D40:D42"/>
    <mergeCell ref="D37:D39"/>
    <mergeCell ref="B31:B33"/>
    <mergeCell ref="B34:B36"/>
    <mergeCell ref="C31:C33"/>
    <mergeCell ref="D34:D36"/>
    <mergeCell ref="C34:C36"/>
    <mergeCell ref="D31:D33"/>
    <mergeCell ref="B16:B18"/>
    <mergeCell ref="C13:C15"/>
    <mergeCell ref="B28:B30"/>
    <mergeCell ref="C25:C27"/>
    <mergeCell ref="D28:D30"/>
    <mergeCell ref="C28:C30"/>
    <mergeCell ref="D25:D27"/>
    <mergeCell ref="D22:D24"/>
    <mergeCell ref="B25:B27"/>
    <mergeCell ref="B7:B9"/>
    <mergeCell ref="B10:B12"/>
    <mergeCell ref="C7:C9"/>
    <mergeCell ref="C10:C12"/>
    <mergeCell ref="B13:B15"/>
    <mergeCell ref="B19:B21"/>
    <mergeCell ref="B22:B24"/>
    <mergeCell ref="B37:B39"/>
    <mergeCell ref="B40:B42"/>
    <mergeCell ref="C37:C39"/>
    <mergeCell ref="C46:C48"/>
    <mergeCell ref="C40:C42"/>
    <mergeCell ref="C16:C18"/>
    <mergeCell ref="C19:C21"/>
    <mergeCell ref="C22:C24"/>
    <mergeCell ref="T2:T3"/>
    <mergeCell ref="U2:U3"/>
    <mergeCell ref="S2:S3"/>
    <mergeCell ref="D19:D21"/>
    <mergeCell ref="D13:D15"/>
    <mergeCell ref="D7:D9"/>
    <mergeCell ref="D10:D12"/>
    <mergeCell ref="D16:D18"/>
  </mergeCells>
  <phoneticPr fontId="2" type="noConversion"/>
  <pageMargins left="0.59055118110236227" right="0.39370078740157483" top="0.6692913385826772" bottom="0.59055118110236227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지방도집계표</vt:lpstr>
      <vt:lpstr>군도집계표</vt:lpstr>
      <vt:lpstr>군도집계표!Print_Titles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!</dc:creator>
  <cp:lastModifiedBy>UserXP</cp:lastModifiedBy>
  <cp:lastPrinted>2014-01-08T00:44:16Z</cp:lastPrinted>
  <dcterms:created xsi:type="dcterms:W3CDTF">2006-09-28T06:43:19Z</dcterms:created>
  <dcterms:modified xsi:type="dcterms:W3CDTF">2014-01-08T01:26:47Z</dcterms:modified>
</cp:coreProperties>
</file>