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0" yWindow="7035" windowWidth="19320" windowHeight="9120"/>
  </bookViews>
  <sheets>
    <sheet name="지방도집계표" sheetId="4" r:id="rId1"/>
    <sheet name="군도집계표" sheetId="2" r:id="rId2"/>
  </sheets>
  <definedNames>
    <definedName name="_xlnm.Print_Titles" localSheetId="1">군도집계표!$2:$3</definedName>
  </definedNames>
  <calcPr calcId="124519"/>
</workbook>
</file>

<file path=xl/calcChain.xml><?xml version="1.0" encoding="utf-8"?>
<calcChain xmlns="http://schemas.openxmlformats.org/spreadsheetml/2006/main">
  <c r="S56" i="2"/>
  <c r="T56" s="1"/>
  <c r="S60"/>
  <c r="T60" s="1"/>
  <c r="E9"/>
  <c r="S9" s="1"/>
  <c r="T9" s="1"/>
  <c r="F6"/>
  <c r="G6"/>
  <c r="H6"/>
  <c r="I6"/>
  <c r="J6"/>
  <c r="K6"/>
  <c r="L6"/>
  <c r="M6"/>
  <c r="N6"/>
  <c r="O6"/>
  <c r="P6"/>
  <c r="Q6"/>
  <c r="E60"/>
  <c r="E59"/>
  <c r="E58" s="1"/>
  <c r="S58" s="1"/>
  <c r="T58" s="1"/>
  <c r="Q58"/>
  <c r="P58"/>
  <c r="O58"/>
  <c r="N58"/>
  <c r="M58"/>
  <c r="L58"/>
  <c r="K58"/>
  <c r="J58"/>
  <c r="I58"/>
  <c r="H58"/>
  <c r="G58"/>
  <c r="F58"/>
  <c r="E57"/>
  <c r="S57" s="1"/>
  <c r="T57" s="1"/>
  <c r="E56"/>
  <c r="Q55"/>
  <c r="P55"/>
  <c r="O55"/>
  <c r="N55"/>
  <c r="M55"/>
  <c r="L55"/>
  <c r="K55"/>
  <c r="J55"/>
  <c r="I55"/>
  <c r="H55"/>
  <c r="G55"/>
  <c r="F55"/>
  <c r="E54"/>
  <c r="S54" s="1"/>
  <c r="T54" s="1"/>
  <c r="E53"/>
  <c r="S53" s="1"/>
  <c r="T53" s="1"/>
  <c r="Q52"/>
  <c r="P52"/>
  <c r="O52"/>
  <c r="N52"/>
  <c r="M52"/>
  <c r="L52"/>
  <c r="K52"/>
  <c r="J52"/>
  <c r="I52"/>
  <c r="H52"/>
  <c r="G52"/>
  <c r="F52"/>
  <c r="E52"/>
  <c r="S52" s="1"/>
  <c r="T52" s="1"/>
  <c r="E51"/>
  <c r="S51" s="1"/>
  <c r="T51" s="1"/>
  <c r="E50"/>
  <c r="S50" s="1"/>
  <c r="T50" s="1"/>
  <c r="Q49"/>
  <c r="P49"/>
  <c r="O49"/>
  <c r="N49"/>
  <c r="M49"/>
  <c r="L49"/>
  <c r="K49"/>
  <c r="J49"/>
  <c r="I49"/>
  <c r="H49"/>
  <c r="G49"/>
  <c r="F49"/>
  <c r="E48"/>
  <c r="S48" s="1"/>
  <c r="T48" s="1"/>
  <c r="E47"/>
  <c r="S47" s="1"/>
  <c r="T47" s="1"/>
  <c r="Q46"/>
  <c r="P46"/>
  <c r="O46"/>
  <c r="N46"/>
  <c r="M46"/>
  <c r="L46"/>
  <c r="K46"/>
  <c r="J46"/>
  <c r="I46"/>
  <c r="H46"/>
  <c r="G46"/>
  <c r="F46"/>
  <c r="E45"/>
  <c r="S45" s="1"/>
  <c r="T45" s="1"/>
  <c r="E42"/>
  <c r="S42" s="1"/>
  <c r="T42" s="1"/>
  <c r="E41"/>
  <c r="E40" s="1"/>
  <c r="S40" s="1"/>
  <c r="T40" s="1"/>
  <c r="Q40"/>
  <c r="P40"/>
  <c r="O40"/>
  <c r="N40"/>
  <c r="M40"/>
  <c r="L40"/>
  <c r="K40"/>
  <c r="J40"/>
  <c r="I40"/>
  <c r="H40"/>
  <c r="G40"/>
  <c r="F40"/>
  <c r="E39"/>
  <c r="S39" s="1"/>
  <c r="T39" s="1"/>
  <c r="E38"/>
  <c r="S38" s="1"/>
  <c r="T38" s="1"/>
  <c r="Q37"/>
  <c r="P37"/>
  <c r="O37"/>
  <c r="N37"/>
  <c r="M37"/>
  <c r="L37"/>
  <c r="K37"/>
  <c r="J37"/>
  <c r="I37"/>
  <c r="H37"/>
  <c r="G37"/>
  <c r="F37"/>
  <c r="E36"/>
  <c r="S36" s="1"/>
  <c r="T36" s="1"/>
  <c r="E35"/>
  <c r="S35" s="1"/>
  <c r="T35" s="1"/>
  <c r="Q34"/>
  <c r="P34"/>
  <c r="O34"/>
  <c r="N34"/>
  <c r="M34"/>
  <c r="L34"/>
  <c r="K34"/>
  <c r="J34"/>
  <c r="I34"/>
  <c r="H34"/>
  <c r="G34"/>
  <c r="F34"/>
  <c r="E33"/>
  <c r="S33" s="1"/>
  <c r="T33" s="1"/>
  <c r="E32"/>
  <c r="S32" s="1"/>
  <c r="T32" s="1"/>
  <c r="Q31"/>
  <c r="P31"/>
  <c r="O31"/>
  <c r="N31"/>
  <c r="M31"/>
  <c r="L31"/>
  <c r="K31"/>
  <c r="J31"/>
  <c r="I31"/>
  <c r="H31"/>
  <c r="G31"/>
  <c r="F31"/>
  <c r="E30"/>
  <c r="S30" s="1"/>
  <c r="T30" s="1"/>
  <c r="E29"/>
  <c r="S29" s="1"/>
  <c r="T29" s="1"/>
  <c r="Q28"/>
  <c r="P28"/>
  <c r="O28"/>
  <c r="N28"/>
  <c r="M28"/>
  <c r="L28"/>
  <c r="K28"/>
  <c r="J28"/>
  <c r="I28"/>
  <c r="H28"/>
  <c r="G28"/>
  <c r="F28"/>
  <c r="E28"/>
  <c r="S28" s="1"/>
  <c r="T28" s="1"/>
  <c r="E27"/>
  <c r="S27" s="1"/>
  <c r="T27" s="1"/>
  <c r="E26"/>
  <c r="S26" s="1"/>
  <c r="T26" s="1"/>
  <c r="Q25"/>
  <c r="P25"/>
  <c r="O25"/>
  <c r="N25"/>
  <c r="M25"/>
  <c r="L25"/>
  <c r="K25"/>
  <c r="J25"/>
  <c r="I25"/>
  <c r="H25"/>
  <c r="G25"/>
  <c r="F25"/>
  <c r="E24"/>
  <c r="S24" s="1"/>
  <c r="T24" s="1"/>
  <c r="E23"/>
  <c r="S23" s="1"/>
  <c r="T23" s="1"/>
  <c r="Q22"/>
  <c r="P22"/>
  <c r="O22"/>
  <c r="N22"/>
  <c r="M22"/>
  <c r="L22"/>
  <c r="K22"/>
  <c r="J22"/>
  <c r="I22"/>
  <c r="H22"/>
  <c r="G22"/>
  <c r="F22"/>
  <c r="E21"/>
  <c r="S21" s="1"/>
  <c r="T21" s="1"/>
  <c r="E20"/>
  <c r="S20" s="1"/>
  <c r="T20" s="1"/>
  <c r="Q19"/>
  <c r="P19"/>
  <c r="O19"/>
  <c r="N19"/>
  <c r="M19"/>
  <c r="L19"/>
  <c r="K19"/>
  <c r="J19"/>
  <c r="I19"/>
  <c r="H19"/>
  <c r="G19"/>
  <c r="F19"/>
  <c r="E18"/>
  <c r="S18" s="1"/>
  <c r="T18" s="1"/>
  <c r="E15"/>
  <c r="S15" s="1"/>
  <c r="T15" s="1"/>
  <c r="E14"/>
  <c r="E13" s="1"/>
  <c r="S13" s="1"/>
  <c r="T13" s="1"/>
  <c r="Q13"/>
  <c r="P13"/>
  <c r="O13"/>
  <c r="N13"/>
  <c r="M13"/>
  <c r="L13"/>
  <c r="K13"/>
  <c r="J13"/>
  <c r="I13"/>
  <c r="H13"/>
  <c r="G13"/>
  <c r="F13"/>
  <c r="F10"/>
  <c r="G10"/>
  <c r="H10"/>
  <c r="I10"/>
  <c r="J10"/>
  <c r="K10"/>
  <c r="L10"/>
  <c r="M10"/>
  <c r="N10"/>
  <c r="O10"/>
  <c r="P10"/>
  <c r="Q10"/>
  <c r="E12"/>
  <c r="E10" s="1"/>
  <c r="S10" s="1"/>
  <c r="T10" s="1"/>
  <c r="E11"/>
  <c r="S11" s="1"/>
  <c r="T11" s="1"/>
  <c r="F7"/>
  <c r="G7"/>
  <c r="H7"/>
  <c r="I7"/>
  <c r="J7"/>
  <c r="K7"/>
  <c r="L7"/>
  <c r="M7"/>
  <c r="N7"/>
  <c r="O7"/>
  <c r="P7"/>
  <c r="Q7"/>
  <c r="E8"/>
  <c r="S8" s="1"/>
  <c r="T8" s="1"/>
  <c r="R6"/>
  <c r="R5"/>
  <c r="R58"/>
  <c r="R55"/>
  <c r="R52"/>
  <c r="R49"/>
  <c r="R46"/>
  <c r="R43"/>
  <c r="R40"/>
  <c r="R37"/>
  <c r="R34"/>
  <c r="R31"/>
  <c r="R28"/>
  <c r="R25"/>
  <c r="R22"/>
  <c r="R19"/>
  <c r="R16"/>
  <c r="R13"/>
  <c r="R10"/>
  <c r="R7"/>
  <c r="R11" i="4"/>
  <c r="S11" s="1"/>
  <c r="R12"/>
  <c r="S12" s="1"/>
  <c r="E19"/>
  <c r="F19"/>
  <c r="G19"/>
  <c r="H19"/>
  <c r="I19"/>
  <c r="J19"/>
  <c r="K19"/>
  <c r="L19"/>
  <c r="M19"/>
  <c r="N19"/>
  <c r="O19"/>
  <c r="P19"/>
  <c r="E16"/>
  <c r="F16"/>
  <c r="G16"/>
  <c r="H16"/>
  <c r="I16"/>
  <c r="J16"/>
  <c r="K16"/>
  <c r="L16"/>
  <c r="M16"/>
  <c r="N16"/>
  <c r="O16"/>
  <c r="P16"/>
  <c r="E13"/>
  <c r="F13"/>
  <c r="G13"/>
  <c r="H13"/>
  <c r="I13"/>
  <c r="J13"/>
  <c r="K13"/>
  <c r="L13"/>
  <c r="M13"/>
  <c r="N13"/>
  <c r="O13"/>
  <c r="P13"/>
  <c r="E10"/>
  <c r="F10"/>
  <c r="G10"/>
  <c r="H10"/>
  <c r="I10"/>
  <c r="J10"/>
  <c r="K10"/>
  <c r="L10"/>
  <c r="M10"/>
  <c r="N10"/>
  <c r="O10"/>
  <c r="P10"/>
  <c r="E7"/>
  <c r="F7"/>
  <c r="G7"/>
  <c r="H7"/>
  <c r="I7"/>
  <c r="J7"/>
  <c r="K7"/>
  <c r="L7"/>
  <c r="M7"/>
  <c r="N7"/>
  <c r="O7"/>
  <c r="P7"/>
  <c r="F5"/>
  <c r="G5"/>
  <c r="H5"/>
  <c r="I5"/>
  <c r="J5"/>
  <c r="K5"/>
  <c r="L5"/>
  <c r="M5"/>
  <c r="N5"/>
  <c r="O5"/>
  <c r="P5"/>
  <c r="F6"/>
  <c r="G6"/>
  <c r="H6"/>
  <c r="I6"/>
  <c r="J6"/>
  <c r="K6"/>
  <c r="L6"/>
  <c r="M6"/>
  <c r="N6"/>
  <c r="O6"/>
  <c r="P6"/>
  <c r="E6"/>
  <c r="E5"/>
  <c r="E4" s="1"/>
  <c r="D21"/>
  <c r="R21" s="1"/>
  <c r="S21" s="1"/>
  <c r="D20"/>
  <c r="R20" s="1"/>
  <c r="S20" s="1"/>
  <c r="D18"/>
  <c r="D17"/>
  <c r="R17" s="1"/>
  <c r="S17" s="1"/>
  <c r="D15"/>
  <c r="R15" s="1"/>
  <c r="S15" s="1"/>
  <c r="D14"/>
  <c r="D12"/>
  <c r="D11"/>
  <c r="D10" s="1"/>
  <c r="R10" s="1"/>
  <c r="S10" s="1"/>
  <c r="D9"/>
  <c r="R9" s="1"/>
  <c r="S9" s="1"/>
  <c r="D8"/>
  <c r="R8" s="1"/>
  <c r="S8" s="1"/>
  <c r="Q6"/>
  <c r="Q5"/>
  <c r="Q19"/>
  <c r="Q16"/>
  <c r="Q13"/>
  <c r="Q10"/>
  <c r="Q7"/>
  <c r="E37" i="2" l="1"/>
  <c r="S37" s="1"/>
  <c r="T37" s="1"/>
  <c r="E34"/>
  <c r="S34" s="1"/>
  <c r="T34" s="1"/>
  <c r="S12"/>
  <c r="T12" s="1"/>
  <c r="D13" i="4"/>
  <c r="R13" s="1"/>
  <c r="S13" s="1"/>
  <c r="S41" i="2"/>
  <c r="T41" s="1"/>
  <c r="D16" i="4"/>
  <c r="R16" s="1"/>
  <c r="S16" s="1"/>
  <c r="E22" i="2"/>
  <c r="S22" s="1"/>
  <c r="T22" s="1"/>
  <c r="E46"/>
  <c r="S46" s="1"/>
  <c r="T46" s="1"/>
  <c r="S14"/>
  <c r="T14" s="1"/>
  <c r="D19" i="4"/>
  <c r="R19" s="1"/>
  <c r="S19" s="1"/>
  <c r="M4"/>
  <c r="R18"/>
  <c r="S18" s="1"/>
  <c r="R14"/>
  <c r="S14" s="1"/>
  <c r="S59" i="2"/>
  <c r="T59" s="1"/>
  <c r="E55"/>
  <c r="S55" s="1"/>
  <c r="T55" s="1"/>
  <c r="E49"/>
  <c r="S49" s="1"/>
  <c r="T49" s="1"/>
  <c r="E31"/>
  <c r="S31" s="1"/>
  <c r="T31" s="1"/>
  <c r="E25"/>
  <c r="S25" s="1"/>
  <c r="T25" s="1"/>
  <c r="E19"/>
  <c r="S19" s="1"/>
  <c r="T19" s="1"/>
  <c r="R4"/>
  <c r="E6"/>
  <c r="S6" s="1"/>
  <c r="T6" s="1"/>
  <c r="E7"/>
  <c r="S7" s="1"/>
  <c r="T7" s="1"/>
  <c r="I4" i="4"/>
  <c r="N4"/>
  <c r="J4"/>
  <c r="F4"/>
  <c r="P4"/>
  <c r="L4"/>
  <c r="H4"/>
  <c r="O4"/>
  <c r="K4"/>
  <c r="G4"/>
  <c r="D6"/>
  <c r="R6" s="1"/>
  <c r="S6" s="1"/>
  <c r="D7"/>
  <c r="R7" s="1"/>
  <c r="S7" s="1"/>
  <c r="D5"/>
  <c r="R5" s="1"/>
  <c r="S5" s="1"/>
  <c r="Q4"/>
  <c r="D4" l="1"/>
  <c r="R4" s="1"/>
  <c r="S4" s="1"/>
  <c r="F16" i="2"/>
  <c r="M16"/>
  <c r="O16"/>
  <c r="J16"/>
  <c r="K16"/>
  <c r="P16"/>
  <c r="N16"/>
  <c r="H16"/>
  <c r="G16"/>
  <c r="Q16"/>
  <c r="I16"/>
  <c r="L16"/>
  <c r="E17"/>
  <c r="H5"/>
  <c r="H4" s="1"/>
  <c r="M5"/>
  <c r="M4" s="1"/>
  <c r="H43"/>
  <c r="O5"/>
  <c r="O4" s="1"/>
  <c r="K4"/>
  <c r="G5"/>
  <c r="G4" s="1"/>
  <c r="L5"/>
  <c r="L4" s="1"/>
  <c r="Q5"/>
  <c r="Q4" s="1"/>
  <c r="I5"/>
  <c r="I4" s="1"/>
  <c r="P43"/>
  <c r="P5"/>
  <c r="P4" s="1"/>
  <c r="Q43"/>
  <c r="I43"/>
  <c r="K5"/>
  <c r="K43"/>
  <c r="L43"/>
  <c r="F5"/>
  <c r="F4" s="1"/>
  <c r="N43"/>
  <c r="N5"/>
  <c r="N4" s="1"/>
  <c r="J43"/>
  <c r="J5"/>
  <c r="J4" s="1"/>
  <c r="O43"/>
  <c r="G43"/>
  <c r="F43"/>
  <c r="E44"/>
  <c r="M43"/>
  <c r="E16" l="1"/>
  <c r="S16" s="1"/>
  <c r="T16" s="1"/>
  <c r="S17"/>
  <c r="T17" s="1"/>
  <c r="E43"/>
  <c r="S43" s="1"/>
  <c r="T43" s="1"/>
  <c r="S44"/>
  <c r="T44" s="1"/>
  <c r="E5"/>
  <c r="E4" l="1"/>
  <c r="S4" s="1"/>
  <c r="T4" s="1"/>
  <c r="S5"/>
  <c r="T5" s="1"/>
</calcChain>
</file>

<file path=xl/sharedStrings.xml><?xml version="1.0" encoding="utf-8"?>
<sst xmlns="http://schemas.openxmlformats.org/spreadsheetml/2006/main" count="158" uniqueCount="84">
  <si>
    <t>시간</t>
    <phoneticPr fontId="2" type="noConversion"/>
  </si>
  <si>
    <t>합계</t>
    <phoneticPr fontId="2" type="noConversion"/>
  </si>
  <si>
    <t>1호</t>
    <phoneticPr fontId="2" type="noConversion"/>
  </si>
  <si>
    <t>36-02-01
(임포-죽포)</t>
    <phoneticPr fontId="2" type="noConversion"/>
  </si>
  <si>
    <t>2호</t>
    <phoneticPr fontId="2" type="noConversion"/>
  </si>
  <si>
    <t>36-02-02
(군내-대율)</t>
    <phoneticPr fontId="2" type="noConversion"/>
  </si>
  <si>
    <t>4호</t>
    <phoneticPr fontId="2" type="noConversion"/>
  </si>
  <si>
    <t>36-02-03
(진두-하동)</t>
    <phoneticPr fontId="2" type="noConversion"/>
  </si>
  <si>
    <t>5호</t>
    <phoneticPr fontId="2" type="noConversion"/>
  </si>
  <si>
    <t>36-02-04
(송시-도실)</t>
    <phoneticPr fontId="2" type="noConversion"/>
  </si>
  <si>
    <t>7호</t>
    <phoneticPr fontId="2" type="noConversion"/>
  </si>
  <si>
    <t>36-02-05
(둔전-굴전)</t>
    <phoneticPr fontId="2" type="noConversion"/>
  </si>
  <si>
    <t>8호</t>
    <phoneticPr fontId="2" type="noConversion"/>
  </si>
  <si>
    <t>36-02-06
(풍류-내기)</t>
    <phoneticPr fontId="2" type="noConversion"/>
  </si>
  <si>
    <t>10호</t>
    <phoneticPr fontId="2" type="noConversion"/>
  </si>
  <si>
    <t>36-02-07
(달천-대포)</t>
    <phoneticPr fontId="2" type="noConversion"/>
  </si>
  <si>
    <t>11호</t>
    <phoneticPr fontId="2" type="noConversion"/>
  </si>
  <si>
    <t>36-02-08
(덕양-연화)</t>
    <phoneticPr fontId="2" type="noConversion"/>
  </si>
  <si>
    <t>12호</t>
  </si>
  <si>
    <t>36-02-09
(달천-신흥)</t>
    <phoneticPr fontId="2" type="noConversion"/>
  </si>
  <si>
    <t>14호</t>
    <phoneticPr fontId="2" type="noConversion"/>
  </si>
  <si>
    <t>36-02-10
(신풍-애양)</t>
    <phoneticPr fontId="2" type="noConversion"/>
  </si>
  <si>
    <t>15호</t>
  </si>
  <si>
    <t>36-02-11
(조화-연화)</t>
    <phoneticPr fontId="2" type="noConversion"/>
  </si>
  <si>
    <t>16호</t>
  </si>
  <si>
    <t>36-02-12
(상봉-여흥)</t>
    <phoneticPr fontId="2" type="noConversion"/>
  </si>
  <si>
    <t>17호</t>
  </si>
  <si>
    <t>36-02-13
(나진-창무)</t>
    <phoneticPr fontId="2" type="noConversion"/>
  </si>
  <si>
    <t>18호</t>
  </si>
  <si>
    <t>36-02-14
(용주-소호)</t>
    <phoneticPr fontId="2" type="noConversion"/>
  </si>
  <si>
    <t>21호</t>
    <phoneticPr fontId="2" type="noConversion"/>
  </si>
  <si>
    <t>36-02-15
(세포-서촌)</t>
    <phoneticPr fontId="2" type="noConversion"/>
  </si>
  <si>
    <t>20호</t>
    <phoneticPr fontId="2" type="noConversion"/>
  </si>
  <si>
    <t>36-02-16
(우학-송고)</t>
    <phoneticPr fontId="2" type="noConversion"/>
  </si>
  <si>
    <t>6호</t>
    <phoneticPr fontId="2" type="noConversion"/>
  </si>
  <si>
    <t>36-02-17
(호령-신흥)</t>
    <phoneticPr fontId="2" type="noConversion"/>
  </si>
  <si>
    <t>22호</t>
    <phoneticPr fontId="2" type="noConversion"/>
  </si>
  <si>
    <t>36-02-18
(거문-죽촌)</t>
    <phoneticPr fontId="2" type="noConversion"/>
  </si>
  <si>
    <t>노선별</t>
    <phoneticPr fontId="2" type="noConversion"/>
  </si>
  <si>
    <t>노선별</t>
    <phoneticPr fontId="2" type="noConversion"/>
  </si>
  <si>
    <t>계</t>
    <phoneticPr fontId="2" type="noConversion"/>
  </si>
  <si>
    <t>22-02
(소라 덕양)</t>
  </si>
  <si>
    <t>22-03
(화양 서촌)</t>
  </si>
  <si>
    <t>863-01
(화양 화동)</t>
  </si>
  <si>
    <t>863-04
(화양 옥적)</t>
  </si>
  <si>
    <t>1종
(승용)</t>
    <phoneticPr fontId="2" type="noConversion"/>
  </si>
  <si>
    <t>2종
(버스)</t>
    <phoneticPr fontId="2" type="noConversion"/>
  </si>
  <si>
    <r>
      <t xml:space="preserve">3종
</t>
    </r>
    <r>
      <rPr>
        <sz val="8"/>
        <rFont val="돋움"/>
        <family val="3"/>
        <charset val="129"/>
      </rPr>
      <t>(소형트럭)</t>
    </r>
    <phoneticPr fontId="2" type="noConversion"/>
  </si>
  <si>
    <r>
      <t xml:space="preserve">4종
</t>
    </r>
    <r>
      <rPr>
        <sz val="8"/>
        <rFont val="돋움"/>
        <family val="3"/>
        <charset val="129"/>
      </rPr>
      <t>(소형트럭)</t>
    </r>
    <phoneticPr fontId="2" type="noConversion"/>
  </si>
  <si>
    <t>5종
(중형트럭)</t>
    <phoneticPr fontId="2" type="noConversion"/>
  </si>
  <si>
    <t>6종
(중형트럭)</t>
  </si>
  <si>
    <t>7종
(중형트럭)</t>
  </si>
  <si>
    <t>8종
(대형트럭)</t>
    <phoneticPr fontId="2" type="noConversion"/>
  </si>
  <si>
    <t>9종
(대형트럭)</t>
  </si>
  <si>
    <t>10종
(대형트럭)</t>
  </si>
  <si>
    <t>11종
(대형트럭)</t>
  </si>
  <si>
    <t>12종
(대형트럭)</t>
  </si>
  <si>
    <t>소계</t>
    <phoneticPr fontId="2" type="noConversion"/>
  </si>
  <si>
    <t>합계</t>
    <phoneticPr fontId="2" type="noConversion"/>
  </si>
  <si>
    <t>소계</t>
    <phoneticPr fontId="2" type="noConversion"/>
  </si>
  <si>
    <t>합 계</t>
    <phoneticPr fontId="2" type="noConversion"/>
  </si>
  <si>
    <t>합계</t>
    <phoneticPr fontId="2" type="noConversion"/>
  </si>
  <si>
    <t>소계</t>
    <phoneticPr fontId="2" type="noConversion"/>
  </si>
  <si>
    <t>증감율</t>
    <phoneticPr fontId="2" type="noConversion"/>
  </si>
  <si>
    <t>증감</t>
    <phoneticPr fontId="2" type="noConversion"/>
  </si>
  <si>
    <t>2013
조사결과</t>
    <phoneticPr fontId="2" type="noConversion"/>
  </si>
  <si>
    <t>22-01
(화양 용주)</t>
    <phoneticPr fontId="2" type="noConversion"/>
  </si>
  <si>
    <t>2014 교통량 조사결과</t>
    <phoneticPr fontId="2" type="noConversion"/>
  </si>
  <si>
    <t>2014년도 도로 교통량 조사 결과 집계표(지방도 및 국가지원지방도)</t>
    <phoneticPr fontId="2" type="noConversion"/>
  </si>
  <si>
    <t>2014년도 도로 교통량 조사 결과 집계표(군도)</t>
    <phoneticPr fontId="2" type="noConversion"/>
  </si>
  <si>
    <t>2013
조사결과</t>
    <phoneticPr fontId="2" type="noConversion"/>
  </si>
  <si>
    <t>증감</t>
    <phoneticPr fontId="2" type="noConversion"/>
  </si>
  <si>
    <t>증감율</t>
    <phoneticPr fontId="2" type="noConversion"/>
  </si>
  <si>
    <t>계</t>
    <phoneticPr fontId="2" type="noConversion"/>
  </si>
  <si>
    <t>1종
(승용)</t>
    <phoneticPr fontId="2" type="noConversion"/>
  </si>
  <si>
    <t>2종
(버스)</t>
    <phoneticPr fontId="2" type="noConversion"/>
  </si>
  <si>
    <t>3종
(소형트럭)</t>
    <phoneticPr fontId="2" type="noConversion"/>
  </si>
  <si>
    <t>4종
(소형트럭)</t>
    <phoneticPr fontId="2" type="noConversion"/>
  </si>
  <si>
    <t>5종
(중형트럭)</t>
    <phoneticPr fontId="2" type="noConversion"/>
  </si>
  <si>
    <t>8종
(대형트럭)</t>
    <phoneticPr fontId="2" type="noConversion"/>
  </si>
  <si>
    <t>주간</t>
    <phoneticPr fontId="2" type="noConversion"/>
  </si>
  <si>
    <t>야간</t>
    <phoneticPr fontId="2" type="noConversion"/>
  </si>
  <si>
    <t>야간</t>
    <phoneticPr fontId="2" type="noConversion"/>
  </si>
  <si>
    <t>2014 교통량 조사결과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</si>
</sst>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sz val="10"/>
      <name val="굴림체"/>
      <family val="3"/>
      <charset val="129"/>
    </font>
    <font>
      <b/>
      <sz val="11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1" fontId="0" fillId="0" borderId="1" xfId="2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1" fontId="0" fillId="0" borderId="1" xfId="2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ill="1" applyBorder="1">
      <alignment vertical="center"/>
    </xf>
    <xf numFmtId="41" fontId="0" fillId="4" borderId="1" xfId="2" applyFont="1" applyFill="1" applyBorder="1" applyAlignment="1">
      <alignment horizontal="right" vertical="center"/>
    </xf>
    <xf numFmtId="41" fontId="0" fillId="0" borderId="1" xfId="0" applyNumberFormat="1" applyBorder="1">
      <alignment vertical="center"/>
    </xf>
    <xf numFmtId="41" fontId="1" fillId="4" borderId="1" xfId="2" applyFont="1" applyFill="1" applyBorder="1" applyAlignment="1">
      <alignment vertical="center" wrapText="1"/>
    </xf>
    <xf numFmtId="41" fontId="0" fillId="4" borderId="1" xfId="2" applyFont="1" applyFill="1" applyBorder="1" applyAlignment="1">
      <alignment vertical="center"/>
    </xf>
    <xf numFmtId="9" fontId="1" fillId="0" borderId="6" xfId="1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41" fontId="0" fillId="0" borderId="8" xfId="2" applyFont="1" applyBorder="1" applyAlignment="1">
      <alignment vertical="center"/>
    </xf>
    <xf numFmtId="41" fontId="0" fillId="0" borderId="8" xfId="2" applyFont="1" applyBorder="1" applyAlignment="1">
      <alignment horizontal="right" vertical="center"/>
    </xf>
    <xf numFmtId="41" fontId="0" fillId="0" borderId="8" xfId="0" applyNumberFormat="1" applyBorder="1">
      <alignment vertical="center"/>
    </xf>
    <xf numFmtId="9" fontId="1" fillId="0" borderId="9" xfId="1" applyFont="1" applyFill="1" applyBorder="1" applyAlignment="1">
      <alignment horizontal="right" vertical="center" wrapText="1"/>
    </xf>
    <xf numFmtId="9" fontId="0" fillId="0" borderId="6" xfId="1" applyFont="1" applyFill="1" applyBorder="1">
      <alignment vertical="center"/>
    </xf>
    <xf numFmtId="0" fontId="4" fillId="0" borderId="8" xfId="0" applyFont="1" applyBorder="1" applyAlignment="1">
      <alignment horizontal="center" vertical="center" wrapText="1"/>
    </xf>
    <xf numFmtId="0" fontId="0" fillId="0" borderId="8" xfId="0" applyFill="1" applyBorder="1">
      <alignment vertical="center"/>
    </xf>
    <xf numFmtId="9" fontId="0" fillId="0" borderId="9" xfId="1" applyFont="1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9" fillId="2" borderId="1" xfId="2" applyFont="1" applyFill="1" applyBorder="1">
      <alignment vertical="center"/>
    </xf>
    <xf numFmtId="41" fontId="0" fillId="4" borderId="1" xfId="2" applyFont="1" applyFill="1" applyBorder="1">
      <alignment vertical="center"/>
    </xf>
    <xf numFmtId="41" fontId="9" fillId="0" borderId="1" xfId="2" applyFont="1" applyBorder="1">
      <alignment vertical="center"/>
    </xf>
    <xf numFmtId="41" fontId="0" fillId="0" borderId="1" xfId="2" applyFont="1" applyFill="1" applyBorder="1">
      <alignment vertical="center"/>
    </xf>
    <xf numFmtId="41" fontId="0" fillId="3" borderId="1" xfId="2" applyFont="1" applyFill="1" applyBorder="1">
      <alignment vertical="center"/>
    </xf>
    <xf numFmtId="41" fontId="0" fillId="0" borderId="1" xfId="2" applyFont="1" applyBorder="1">
      <alignment vertical="center"/>
    </xf>
    <xf numFmtId="41" fontId="0" fillId="0" borderId="8" xfId="2" applyFont="1" applyBorder="1">
      <alignment vertical="center"/>
    </xf>
    <xf numFmtId="41" fontId="0" fillId="0" borderId="8" xfId="2" applyFont="1" applyFill="1" applyBorder="1">
      <alignment vertical="center"/>
    </xf>
    <xf numFmtId="0" fontId="10" fillId="0" borderId="3" xfId="0" applyFont="1" applyBorder="1" applyAlignment="1">
      <alignment horizontal="center" vertical="center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1"/>
  <sheetViews>
    <sheetView tabSelected="1" zoomScaleNormal="100" workbookViewId="0">
      <selection activeCell="G14" sqref="G14"/>
    </sheetView>
  </sheetViews>
  <sheetFormatPr defaultRowHeight="13.5"/>
  <cols>
    <col min="1" max="1" width="5.88671875" customWidth="1"/>
    <col min="2" max="2" width="4.109375" customWidth="1"/>
    <col min="3" max="3" width="4.88671875" bestFit="1" customWidth="1"/>
    <col min="4" max="4" width="9.21875" style="14" bestFit="1" customWidth="1"/>
    <col min="5" max="16" width="8.77734375" customWidth="1"/>
    <col min="17" max="17" width="9.21875" bestFit="1" customWidth="1"/>
    <col min="18" max="18" width="7.88671875" bestFit="1" customWidth="1"/>
    <col min="19" max="19" width="6" customWidth="1"/>
  </cols>
  <sheetData>
    <row r="1" spans="1:19" ht="30" customHeight="1" thickBot="1">
      <c r="A1" s="40" t="s">
        <v>68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25.5" customHeight="1">
      <c r="A2" s="43" t="s">
        <v>39</v>
      </c>
      <c r="B2" s="42"/>
      <c r="C2" s="42" t="s">
        <v>0</v>
      </c>
      <c r="D2" s="41" t="s">
        <v>67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39" t="s">
        <v>65</v>
      </c>
      <c r="R2" s="44" t="s">
        <v>64</v>
      </c>
      <c r="S2" s="46" t="s">
        <v>63</v>
      </c>
    </row>
    <row r="3" spans="1:19" ht="42" customHeight="1">
      <c r="A3" s="37"/>
      <c r="B3" s="38"/>
      <c r="C3" s="38"/>
      <c r="D3" s="6" t="s">
        <v>40</v>
      </c>
      <c r="E3" s="8" t="s">
        <v>45</v>
      </c>
      <c r="F3" s="8" t="s">
        <v>46</v>
      </c>
      <c r="G3" s="8" t="s">
        <v>47</v>
      </c>
      <c r="H3" s="8" t="s">
        <v>48</v>
      </c>
      <c r="I3" s="8" t="s">
        <v>49</v>
      </c>
      <c r="J3" s="8" t="s">
        <v>50</v>
      </c>
      <c r="K3" s="8" t="s">
        <v>51</v>
      </c>
      <c r="L3" s="8" t="s">
        <v>52</v>
      </c>
      <c r="M3" s="8" t="s">
        <v>53</v>
      </c>
      <c r="N3" s="8" t="s">
        <v>54</v>
      </c>
      <c r="O3" s="8" t="s">
        <v>55</v>
      </c>
      <c r="P3" s="8" t="s">
        <v>56</v>
      </c>
      <c r="Q3" s="38"/>
      <c r="R3" s="45"/>
      <c r="S3" s="47"/>
    </row>
    <row r="4" spans="1:19" ht="23.1" customHeight="1">
      <c r="A4" s="37" t="s">
        <v>1</v>
      </c>
      <c r="B4" s="38"/>
      <c r="C4" s="7" t="s">
        <v>58</v>
      </c>
      <c r="D4" s="18">
        <f>SUM(D5:D6)</f>
        <v>16589</v>
      </c>
      <c r="E4" s="18">
        <f t="shared" ref="E4:P4" si="0">SUM(E5:E6)</f>
        <v>12176</v>
      </c>
      <c r="F4" s="18">
        <f t="shared" si="0"/>
        <v>708</v>
      </c>
      <c r="G4" s="18">
        <f t="shared" si="0"/>
        <v>2931</v>
      </c>
      <c r="H4" s="18">
        <f t="shared" si="0"/>
        <v>296</v>
      </c>
      <c r="I4" s="18">
        <f t="shared" si="0"/>
        <v>210</v>
      </c>
      <c r="J4" s="18">
        <f t="shared" si="0"/>
        <v>172</v>
      </c>
      <c r="K4" s="18">
        <f t="shared" si="0"/>
        <v>78</v>
      </c>
      <c r="L4" s="18">
        <f t="shared" si="0"/>
        <v>11</v>
      </c>
      <c r="M4" s="18">
        <f t="shared" si="0"/>
        <v>1</v>
      </c>
      <c r="N4" s="18">
        <f t="shared" si="0"/>
        <v>4</v>
      </c>
      <c r="O4" s="18">
        <f t="shared" si="0"/>
        <v>0</v>
      </c>
      <c r="P4" s="18">
        <f t="shared" si="0"/>
        <v>2</v>
      </c>
      <c r="Q4" s="16">
        <f>SUM(Q5:Q6)</f>
        <v>17755</v>
      </c>
      <c r="R4" s="17">
        <f>D4-Q4</f>
        <v>-1166</v>
      </c>
      <c r="S4" s="20">
        <f>R4/Q4</f>
        <v>-6.5671641791044774E-2</v>
      </c>
    </row>
    <row r="5" spans="1:19" ht="23.1" customHeight="1">
      <c r="A5" s="37"/>
      <c r="B5" s="38"/>
      <c r="C5" s="1" t="s">
        <v>80</v>
      </c>
      <c r="D5" s="13">
        <f>SUM(E5:P5)</f>
        <v>12958</v>
      </c>
      <c r="E5" s="9">
        <f>SUM(E8,E11,E14,E17,E20)</f>
        <v>9318</v>
      </c>
      <c r="F5" s="9">
        <f t="shared" ref="F5:P5" si="1">SUM(F8,F11,F14,F17,F20)</f>
        <v>497</v>
      </c>
      <c r="G5" s="9">
        <f t="shared" si="1"/>
        <v>2453</v>
      </c>
      <c r="H5" s="9">
        <f t="shared" si="1"/>
        <v>267</v>
      </c>
      <c r="I5" s="9">
        <f t="shared" si="1"/>
        <v>194</v>
      </c>
      <c r="J5" s="9">
        <f t="shared" si="1"/>
        <v>153</v>
      </c>
      <c r="K5" s="9">
        <f t="shared" si="1"/>
        <v>61</v>
      </c>
      <c r="L5" s="9">
        <f t="shared" si="1"/>
        <v>9</v>
      </c>
      <c r="M5" s="9">
        <f t="shared" si="1"/>
        <v>0</v>
      </c>
      <c r="N5" s="9">
        <f t="shared" si="1"/>
        <v>4</v>
      </c>
      <c r="O5" s="9">
        <f t="shared" si="1"/>
        <v>0</v>
      </c>
      <c r="P5" s="9">
        <f t="shared" si="1"/>
        <v>2</v>
      </c>
      <c r="Q5" s="9">
        <f>SUM(Q8,Q11,Q14,Q17,Q20)</f>
        <v>14237</v>
      </c>
      <c r="R5" s="17">
        <f t="shared" ref="R5:R20" si="2">D5-Q5</f>
        <v>-1279</v>
      </c>
      <c r="S5" s="20">
        <f t="shared" ref="S5:S21" si="3">R5/Q5</f>
        <v>-8.9836341925967553E-2</v>
      </c>
    </row>
    <row r="6" spans="1:19" ht="23.1" customHeight="1">
      <c r="A6" s="37"/>
      <c r="B6" s="38"/>
      <c r="C6" s="7" t="s">
        <v>81</v>
      </c>
      <c r="D6" s="13">
        <f>SUM(E6:P6)</f>
        <v>3631</v>
      </c>
      <c r="E6" s="9">
        <f>SUM(E9,E12,E15,E18,E21)</f>
        <v>2858</v>
      </c>
      <c r="F6" s="9">
        <f t="shared" ref="F6:P6" si="4">SUM(F9,F12,F15,F18,F21)</f>
        <v>211</v>
      </c>
      <c r="G6" s="9">
        <f t="shared" si="4"/>
        <v>478</v>
      </c>
      <c r="H6" s="9">
        <f t="shared" si="4"/>
        <v>29</v>
      </c>
      <c r="I6" s="9">
        <f t="shared" si="4"/>
        <v>16</v>
      </c>
      <c r="J6" s="9">
        <f t="shared" si="4"/>
        <v>19</v>
      </c>
      <c r="K6" s="9">
        <f t="shared" si="4"/>
        <v>17</v>
      </c>
      <c r="L6" s="9">
        <f t="shared" si="4"/>
        <v>2</v>
      </c>
      <c r="M6" s="9">
        <f t="shared" si="4"/>
        <v>1</v>
      </c>
      <c r="N6" s="9">
        <f t="shared" si="4"/>
        <v>0</v>
      </c>
      <c r="O6" s="9">
        <f t="shared" si="4"/>
        <v>0</v>
      </c>
      <c r="P6" s="9">
        <f t="shared" si="4"/>
        <v>0</v>
      </c>
      <c r="Q6" s="9">
        <f>SUM(Q9,Q12,Q15,Q18,Q21)</f>
        <v>3518</v>
      </c>
      <c r="R6" s="17">
        <f t="shared" si="2"/>
        <v>113</v>
      </c>
      <c r="S6" s="20">
        <f t="shared" si="3"/>
        <v>3.2120523024445707E-2</v>
      </c>
    </row>
    <row r="7" spans="1:19" ht="23.1" customHeight="1">
      <c r="A7" s="33" t="s">
        <v>66</v>
      </c>
      <c r="B7" s="34"/>
      <c r="C7" s="7" t="s">
        <v>57</v>
      </c>
      <c r="D7" s="19">
        <f>SUM(D8:D9)</f>
        <v>4457</v>
      </c>
      <c r="E7" s="19">
        <f t="shared" ref="E7:P7" si="5">SUM(E8:E9)</f>
        <v>3083</v>
      </c>
      <c r="F7" s="19">
        <f t="shared" si="5"/>
        <v>172</v>
      </c>
      <c r="G7" s="19">
        <f t="shared" si="5"/>
        <v>846</v>
      </c>
      <c r="H7" s="19">
        <f t="shared" si="5"/>
        <v>157</v>
      </c>
      <c r="I7" s="19">
        <f t="shared" si="5"/>
        <v>84</v>
      </c>
      <c r="J7" s="19">
        <f t="shared" si="5"/>
        <v>59</v>
      </c>
      <c r="K7" s="19">
        <f t="shared" si="5"/>
        <v>49</v>
      </c>
      <c r="L7" s="19">
        <f t="shared" si="5"/>
        <v>7</v>
      </c>
      <c r="M7" s="19">
        <f t="shared" si="5"/>
        <v>0</v>
      </c>
      <c r="N7" s="19">
        <f t="shared" si="5"/>
        <v>0</v>
      </c>
      <c r="O7" s="19">
        <f t="shared" si="5"/>
        <v>0</v>
      </c>
      <c r="P7" s="19">
        <f t="shared" si="5"/>
        <v>0</v>
      </c>
      <c r="Q7" s="16">
        <f>SUM(Q8:Q9)</f>
        <v>5539</v>
      </c>
      <c r="R7" s="17">
        <f t="shared" si="2"/>
        <v>-1082</v>
      </c>
      <c r="S7" s="20">
        <f t="shared" si="3"/>
        <v>-0.19534211951615815</v>
      </c>
    </row>
    <row r="8" spans="1:19" ht="23.1" customHeight="1">
      <c r="A8" s="33"/>
      <c r="B8" s="34"/>
      <c r="C8" s="1" t="s">
        <v>80</v>
      </c>
      <c r="D8" s="13">
        <f>SUM(E8:P8)</f>
        <v>3611</v>
      </c>
      <c r="E8" s="9">
        <v>2460</v>
      </c>
      <c r="F8" s="9">
        <v>114</v>
      </c>
      <c r="G8" s="9">
        <v>717</v>
      </c>
      <c r="H8" s="9">
        <v>144</v>
      </c>
      <c r="I8" s="9">
        <v>80</v>
      </c>
      <c r="J8" s="9">
        <v>52</v>
      </c>
      <c r="K8" s="9">
        <v>37</v>
      </c>
      <c r="L8" s="9">
        <v>7</v>
      </c>
      <c r="M8" s="9">
        <v>0</v>
      </c>
      <c r="N8" s="9">
        <v>0</v>
      </c>
      <c r="O8" s="9">
        <v>0</v>
      </c>
      <c r="P8" s="9">
        <v>0</v>
      </c>
      <c r="Q8" s="9">
        <v>4544</v>
      </c>
      <c r="R8" s="17">
        <f t="shared" si="2"/>
        <v>-933</v>
      </c>
      <c r="S8" s="20">
        <f t="shared" si="3"/>
        <v>-0.20532570422535212</v>
      </c>
    </row>
    <row r="9" spans="1:19" ht="23.1" customHeight="1">
      <c r="A9" s="33"/>
      <c r="B9" s="34"/>
      <c r="C9" s="7" t="s">
        <v>82</v>
      </c>
      <c r="D9" s="13">
        <f>SUM(E9:P9)</f>
        <v>846</v>
      </c>
      <c r="E9" s="9">
        <v>623</v>
      </c>
      <c r="F9" s="9">
        <v>58</v>
      </c>
      <c r="G9" s="9">
        <v>129</v>
      </c>
      <c r="H9" s="9">
        <v>13</v>
      </c>
      <c r="I9" s="9">
        <v>4</v>
      </c>
      <c r="J9" s="9">
        <v>7</v>
      </c>
      <c r="K9" s="9">
        <v>12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995</v>
      </c>
      <c r="R9" s="17">
        <f t="shared" si="2"/>
        <v>-149</v>
      </c>
      <c r="S9" s="20">
        <f t="shared" si="3"/>
        <v>-0.14974874371859295</v>
      </c>
    </row>
    <row r="10" spans="1:19" ht="23.1" customHeight="1">
      <c r="A10" s="33" t="s">
        <v>41</v>
      </c>
      <c r="B10" s="34"/>
      <c r="C10" s="7" t="s">
        <v>59</v>
      </c>
      <c r="D10" s="19">
        <f>SUM(D11:D12)</f>
        <v>8496</v>
      </c>
      <c r="E10" s="19">
        <f t="shared" ref="E10:P10" si="6">SUM(E11:E12)</f>
        <v>6797</v>
      </c>
      <c r="F10" s="19">
        <f t="shared" si="6"/>
        <v>329</v>
      </c>
      <c r="G10" s="19">
        <f t="shared" si="6"/>
        <v>1112</v>
      </c>
      <c r="H10" s="19">
        <f t="shared" si="6"/>
        <v>105</v>
      </c>
      <c r="I10" s="19">
        <f t="shared" si="6"/>
        <v>74</v>
      </c>
      <c r="J10" s="19">
        <f t="shared" si="6"/>
        <v>39</v>
      </c>
      <c r="K10" s="19">
        <f t="shared" si="6"/>
        <v>29</v>
      </c>
      <c r="L10" s="19">
        <f t="shared" si="6"/>
        <v>4</v>
      </c>
      <c r="M10" s="19">
        <f t="shared" si="6"/>
        <v>1</v>
      </c>
      <c r="N10" s="19">
        <f t="shared" si="6"/>
        <v>4</v>
      </c>
      <c r="O10" s="19">
        <f t="shared" si="6"/>
        <v>0</v>
      </c>
      <c r="P10" s="19">
        <f t="shared" si="6"/>
        <v>2</v>
      </c>
      <c r="Q10" s="16">
        <f>SUM(Q11:Q12)</f>
        <v>8506</v>
      </c>
      <c r="R10" s="17">
        <f t="shared" si="2"/>
        <v>-10</v>
      </c>
      <c r="S10" s="20">
        <f t="shared" si="3"/>
        <v>-1.1756407241946861E-3</v>
      </c>
    </row>
    <row r="11" spans="1:19" ht="23.1" customHeight="1">
      <c r="A11" s="33"/>
      <c r="B11" s="34"/>
      <c r="C11" s="1" t="s">
        <v>80</v>
      </c>
      <c r="D11" s="13">
        <f>SUM(E11:P11)</f>
        <v>6355</v>
      </c>
      <c r="E11" s="9">
        <v>4993</v>
      </c>
      <c r="F11" s="9">
        <v>233</v>
      </c>
      <c r="G11" s="9">
        <v>918</v>
      </c>
      <c r="H11" s="9">
        <v>90</v>
      </c>
      <c r="I11" s="9">
        <v>62</v>
      </c>
      <c r="J11" s="9">
        <v>27</v>
      </c>
      <c r="K11" s="9">
        <v>24</v>
      </c>
      <c r="L11" s="9">
        <v>2</v>
      </c>
      <c r="M11" s="9">
        <v>0</v>
      </c>
      <c r="N11" s="9">
        <v>4</v>
      </c>
      <c r="O11" s="9">
        <v>0</v>
      </c>
      <c r="P11" s="9">
        <v>2</v>
      </c>
      <c r="Q11" s="9">
        <v>6709</v>
      </c>
      <c r="R11" s="17">
        <f t="shared" si="2"/>
        <v>-354</v>
      </c>
      <c r="S11" s="20">
        <f t="shared" si="3"/>
        <v>-5.2764942614398569E-2</v>
      </c>
    </row>
    <row r="12" spans="1:19" ht="23.1" customHeight="1">
      <c r="A12" s="33"/>
      <c r="B12" s="34"/>
      <c r="C12" s="7" t="s">
        <v>82</v>
      </c>
      <c r="D12" s="13">
        <f>SUM(E12:P12)</f>
        <v>2141</v>
      </c>
      <c r="E12" s="9">
        <v>1804</v>
      </c>
      <c r="F12" s="9">
        <v>96</v>
      </c>
      <c r="G12" s="9">
        <v>194</v>
      </c>
      <c r="H12" s="9">
        <v>15</v>
      </c>
      <c r="I12" s="9">
        <v>12</v>
      </c>
      <c r="J12" s="9">
        <v>12</v>
      </c>
      <c r="K12" s="9">
        <v>5</v>
      </c>
      <c r="L12" s="9">
        <v>2</v>
      </c>
      <c r="M12" s="9">
        <v>1</v>
      </c>
      <c r="N12" s="9">
        <v>0</v>
      </c>
      <c r="O12" s="9">
        <v>0</v>
      </c>
      <c r="P12" s="9">
        <v>0</v>
      </c>
      <c r="Q12" s="9">
        <v>1797</v>
      </c>
      <c r="R12" s="17">
        <f t="shared" si="2"/>
        <v>344</v>
      </c>
      <c r="S12" s="20">
        <f t="shared" si="3"/>
        <v>0.1914301613800779</v>
      </c>
    </row>
    <row r="13" spans="1:19" ht="23.1" customHeight="1">
      <c r="A13" s="33" t="s">
        <v>42</v>
      </c>
      <c r="B13" s="34"/>
      <c r="C13" s="7" t="s">
        <v>59</v>
      </c>
      <c r="D13" s="19">
        <f>SUM(D14:D15)</f>
        <v>2442</v>
      </c>
      <c r="E13" s="19">
        <f t="shared" ref="E13:P13" si="7">SUM(E14:E15)</f>
        <v>1614</v>
      </c>
      <c r="F13" s="19">
        <f t="shared" si="7"/>
        <v>80</v>
      </c>
      <c r="G13" s="19">
        <f t="shared" si="7"/>
        <v>596</v>
      </c>
      <c r="H13" s="19">
        <f t="shared" si="7"/>
        <v>26</v>
      </c>
      <c r="I13" s="19">
        <f t="shared" si="7"/>
        <v>52</v>
      </c>
      <c r="J13" s="19">
        <f t="shared" si="7"/>
        <v>74</v>
      </c>
      <c r="K13" s="19">
        <f t="shared" si="7"/>
        <v>0</v>
      </c>
      <c r="L13" s="19">
        <f t="shared" si="7"/>
        <v>0</v>
      </c>
      <c r="M13" s="19">
        <f t="shared" si="7"/>
        <v>0</v>
      </c>
      <c r="N13" s="19">
        <f t="shared" si="7"/>
        <v>0</v>
      </c>
      <c r="O13" s="19">
        <f t="shared" si="7"/>
        <v>0</v>
      </c>
      <c r="P13" s="19">
        <f t="shared" si="7"/>
        <v>0</v>
      </c>
      <c r="Q13" s="16">
        <f>SUM(Q14:Q15)</f>
        <v>2438</v>
      </c>
      <c r="R13" s="17">
        <f t="shared" si="2"/>
        <v>4</v>
      </c>
      <c r="S13" s="20">
        <f t="shared" si="3"/>
        <v>1.6406890894175555E-3</v>
      </c>
    </row>
    <row r="14" spans="1:19" ht="23.1" customHeight="1">
      <c r="A14" s="33"/>
      <c r="B14" s="34"/>
      <c r="C14" s="1" t="s">
        <v>80</v>
      </c>
      <c r="D14" s="13">
        <f>SUM(E14:P14)</f>
        <v>2020</v>
      </c>
      <c r="E14" s="9">
        <v>1310</v>
      </c>
      <c r="F14" s="9">
        <v>53</v>
      </c>
      <c r="G14" s="9">
        <v>505</v>
      </c>
      <c r="H14" s="9">
        <v>26</v>
      </c>
      <c r="I14" s="9">
        <v>52</v>
      </c>
      <c r="J14" s="9">
        <v>74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1977</v>
      </c>
      <c r="R14" s="17">
        <f t="shared" si="2"/>
        <v>43</v>
      </c>
      <c r="S14" s="20">
        <f t="shared" si="3"/>
        <v>2.175012645422357E-2</v>
      </c>
    </row>
    <row r="15" spans="1:19" ht="23.1" customHeight="1">
      <c r="A15" s="33"/>
      <c r="B15" s="34"/>
      <c r="C15" s="7" t="s">
        <v>82</v>
      </c>
      <c r="D15" s="13">
        <f>SUM(E15:P15)</f>
        <v>422</v>
      </c>
      <c r="E15" s="9">
        <v>304</v>
      </c>
      <c r="F15" s="9">
        <v>27</v>
      </c>
      <c r="G15" s="9">
        <v>91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461</v>
      </c>
      <c r="R15" s="17">
        <f t="shared" si="2"/>
        <v>-39</v>
      </c>
      <c r="S15" s="20">
        <f t="shared" si="3"/>
        <v>-8.4598698481561818E-2</v>
      </c>
    </row>
    <row r="16" spans="1:19" ht="23.1" customHeight="1">
      <c r="A16" s="33" t="s">
        <v>43</v>
      </c>
      <c r="B16" s="34"/>
      <c r="C16" s="7" t="s">
        <v>59</v>
      </c>
      <c r="D16" s="19">
        <f>SUM(D17:D18)</f>
        <v>676</v>
      </c>
      <c r="E16" s="19">
        <f t="shared" ref="E16:P16" si="8">SUM(E17:E18)</f>
        <v>400</v>
      </c>
      <c r="F16" s="19">
        <f t="shared" si="8"/>
        <v>67</v>
      </c>
      <c r="G16" s="19">
        <f t="shared" si="8"/>
        <v>203</v>
      </c>
      <c r="H16" s="19">
        <f t="shared" si="8"/>
        <v>6</v>
      </c>
      <c r="I16" s="19">
        <f t="shared" si="8"/>
        <v>0</v>
      </c>
      <c r="J16" s="19">
        <f t="shared" si="8"/>
        <v>0</v>
      </c>
      <c r="K16" s="19">
        <f t="shared" si="8"/>
        <v>0</v>
      </c>
      <c r="L16" s="19">
        <f t="shared" si="8"/>
        <v>0</v>
      </c>
      <c r="M16" s="19">
        <f t="shared" si="8"/>
        <v>0</v>
      </c>
      <c r="N16" s="19">
        <f t="shared" si="8"/>
        <v>0</v>
      </c>
      <c r="O16" s="19">
        <f t="shared" si="8"/>
        <v>0</v>
      </c>
      <c r="P16" s="19">
        <f t="shared" si="8"/>
        <v>0</v>
      </c>
      <c r="Q16" s="16">
        <f>SUM(Q17:Q18)</f>
        <v>716</v>
      </c>
      <c r="R16" s="17">
        <f t="shared" si="2"/>
        <v>-40</v>
      </c>
      <c r="S16" s="20">
        <f t="shared" si="3"/>
        <v>-5.5865921787709494E-2</v>
      </c>
    </row>
    <row r="17" spans="1:19" ht="23.1" customHeight="1">
      <c r="A17" s="33"/>
      <c r="B17" s="34"/>
      <c r="C17" s="1" t="s">
        <v>80</v>
      </c>
      <c r="D17" s="13">
        <f>SUM(E17:P17)</f>
        <v>542</v>
      </c>
      <c r="E17" s="9">
        <v>326</v>
      </c>
      <c r="F17" s="9">
        <v>51</v>
      </c>
      <c r="G17" s="9">
        <v>159</v>
      </c>
      <c r="H17" s="9">
        <v>6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568</v>
      </c>
      <c r="R17" s="17">
        <f t="shared" si="2"/>
        <v>-26</v>
      </c>
      <c r="S17" s="20">
        <f t="shared" si="3"/>
        <v>-4.5774647887323945E-2</v>
      </c>
    </row>
    <row r="18" spans="1:19" ht="23.1" customHeight="1">
      <c r="A18" s="33"/>
      <c r="B18" s="34"/>
      <c r="C18" s="7" t="s">
        <v>82</v>
      </c>
      <c r="D18" s="13">
        <f>SUM(E18:P18)</f>
        <v>134</v>
      </c>
      <c r="E18" s="9">
        <v>74</v>
      </c>
      <c r="F18" s="9">
        <v>16</v>
      </c>
      <c r="G18" s="9">
        <v>44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148</v>
      </c>
      <c r="R18" s="17">
        <f t="shared" si="2"/>
        <v>-14</v>
      </c>
      <c r="S18" s="20">
        <f t="shared" si="3"/>
        <v>-9.45945945945946E-2</v>
      </c>
    </row>
    <row r="19" spans="1:19" ht="23.1" customHeight="1">
      <c r="A19" s="33" t="s">
        <v>44</v>
      </c>
      <c r="B19" s="34"/>
      <c r="C19" s="7" t="s">
        <v>59</v>
      </c>
      <c r="D19" s="19">
        <f>SUM(D20:D21)</f>
        <v>518</v>
      </c>
      <c r="E19" s="19">
        <f t="shared" ref="E19:P19" si="9">SUM(E20:E21)</f>
        <v>282</v>
      </c>
      <c r="F19" s="19">
        <f t="shared" si="9"/>
        <v>60</v>
      </c>
      <c r="G19" s="19">
        <f t="shared" si="9"/>
        <v>174</v>
      </c>
      <c r="H19" s="19">
        <f t="shared" si="9"/>
        <v>2</v>
      </c>
      <c r="I19" s="19">
        <f t="shared" si="9"/>
        <v>0</v>
      </c>
      <c r="J19" s="19">
        <f t="shared" si="9"/>
        <v>0</v>
      </c>
      <c r="K19" s="19">
        <f t="shared" si="9"/>
        <v>0</v>
      </c>
      <c r="L19" s="19">
        <f t="shared" si="9"/>
        <v>0</v>
      </c>
      <c r="M19" s="19">
        <f t="shared" si="9"/>
        <v>0</v>
      </c>
      <c r="N19" s="19">
        <f t="shared" si="9"/>
        <v>0</v>
      </c>
      <c r="O19" s="19">
        <f t="shared" si="9"/>
        <v>0</v>
      </c>
      <c r="P19" s="19">
        <f t="shared" si="9"/>
        <v>0</v>
      </c>
      <c r="Q19" s="16">
        <f>SUM(Q20:Q21)</f>
        <v>556</v>
      </c>
      <c r="R19" s="17">
        <f t="shared" si="2"/>
        <v>-38</v>
      </c>
      <c r="S19" s="20">
        <f t="shared" si="3"/>
        <v>-6.83453237410072E-2</v>
      </c>
    </row>
    <row r="20" spans="1:19" ht="23.1" customHeight="1">
      <c r="A20" s="33"/>
      <c r="B20" s="34"/>
      <c r="C20" s="1" t="s">
        <v>80</v>
      </c>
      <c r="D20" s="13">
        <f>SUM(E20:P20)</f>
        <v>430</v>
      </c>
      <c r="E20" s="9">
        <v>229</v>
      </c>
      <c r="F20" s="9">
        <v>46</v>
      </c>
      <c r="G20" s="9">
        <v>154</v>
      </c>
      <c r="H20" s="9">
        <v>1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439</v>
      </c>
      <c r="R20" s="17">
        <f t="shared" si="2"/>
        <v>-9</v>
      </c>
      <c r="S20" s="20">
        <f t="shared" si="3"/>
        <v>-2.0501138952164009E-2</v>
      </c>
    </row>
    <row r="21" spans="1:19" ht="23.1" customHeight="1" thickBot="1">
      <c r="A21" s="35"/>
      <c r="B21" s="36"/>
      <c r="C21" s="21" t="s">
        <v>82</v>
      </c>
      <c r="D21" s="22">
        <f>SUM(E21:P21)</f>
        <v>88</v>
      </c>
      <c r="E21" s="23">
        <v>53</v>
      </c>
      <c r="F21" s="23">
        <v>14</v>
      </c>
      <c r="G21" s="23">
        <v>20</v>
      </c>
      <c r="H21" s="23">
        <v>1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117</v>
      </c>
      <c r="R21" s="24">
        <f>D21-Q21</f>
        <v>-29</v>
      </c>
      <c r="S21" s="25">
        <f t="shared" si="3"/>
        <v>-0.24786324786324787</v>
      </c>
    </row>
  </sheetData>
  <mergeCells count="13">
    <mergeCell ref="A1:S1"/>
    <mergeCell ref="A7:B9"/>
    <mergeCell ref="A10:B12"/>
    <mergeCell ref="D2:P2"/>
    <mergeCell ref="C2:C3"/>
    <mergeCell ref="A2:B3"/>
    <mergeCell ref="R2:R3"/>
    <mergeCell ref="S2:S3"/>
    <mergeCell ref="A13:B15"/>
    <mergeCell ref="A16:B18"/>
    <mergeCell ref="A19:B21"/>
    <mergeCell ref="A4:B6"/>
    <mergeCell ref="Q2:Q3"/>
  </mergeCells>
  <phoneticPr fontId="2" type="noConversion"/>
  <pageMargins left="0.47244094488188981" right="0.19685039370078741" top="0.78740157480314965" bottom="0.70866141732283472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0"/>
  <sheetViews>
    <sheetView zoomScaleNormal="100" workbookViewId="0">
      <pane xSplit="4" ySplit="6" topLeftCell="E7" activePane="bottomRight" state="frozen"/>
      <selection pane="topRight" activeCell="G1" sqref="G1"/>
      <selection pane="bottomLeft" activeCell="A7" sqref="A7"/>
      <selection pane="bottomRight" activeCell="G30" sqref="G30"/>
    </sheetView>
  </sheetViews>
  <sheetFormatPr defaultRowHeight="13.5"/>
  <cols>
    <col min="1" max="1" width="0.33203125" customWidth="1"/>
    <col min="2" max="2" width="5.5546875" customWidth="1"/>
    <col min="3" max="3" width="7.88671875" customWidth="1"/>
    <col min="4" max="4" width="6.44140625" customWidth="1"/>
    <col min="5" max="6" width="9.77734375" bestFit="1" customWidth="1"/>
    <col min="7" max="17" width="8.77734375" customWidth="1"/>
    <col min="19" max="19" width="6.44140625" bestFit="1" customWidth="1"/>
    <col min="20" max="20" width="6.5546875" bestFit="1" customWidth="1"/>
  </cols>
  <sheetData>
    <row r="1" spans="1:20" ht="33" customHeight="1" thickBot="1">
      <c r="B1" s="60" t="s">
        <v>69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ht="33" customHeight="1">
      <c r="A2" s="30"/>
      <c r="B2" s="43" t="s">
        <v>38</v>
      </c>
      <c r="C2" s="42"/>
      <c r="D2" s="42" t="s">
        <v>0</v>
      </c>
      <c r="E2" s="69" t="s">
        <v>83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54" t="s">
        <v>70</v>
      </c>
      <c r="S2" s="50" t="s">
        <v>71</v>
      </c>
      <c r="T2" s="52" t="s">
        <v>72</v>
      </c>
    </row>
    <row r="3" spans="1:20" ht="42" customHeight="1">
      <c r="A3" s="31"/>
      <c r="B3" s="37"/>
      <c r="C3" s="38"/>
      <c r="D3" s="38"/>
      <c r="E3" s="5" t="s">
        <v>73</v>
      </c>
      <c r="F3" s="4" t="s">
        <v>74</v>
      </c>
      <c r="G3" s="4" t="s">
        <v>75</v>
      </c>
      <c r="H3" s="4" t="s">
        <v>76</v>
      </c>
      <c r="I3" s="4" t="s">
        <v>77</v>
      </c>
      <c r="J3" s="4" t="s">
        <v>78</v>
      </c>
      <c r="K3" s="4" t="s">
        <v>50</v>
      </c>
      <c r="L3" s="4" t="s">
        <v>51</v>
      </c>
      <c r="M3" s="4" t="s">
        <v>79</v>
      </c>
      <c r="N3" s="4" t="s">
        <v>53</v>
      </c>
      <c r="O3" s="4" t="s">
        <v>54</v>
      </c>
      <c r="P3" s="4" t="s">
        <v>55</v>
      </c>
      <c r="Q3" s="4" t="s">
        <v>56</v>
      </c>
      <c r="R3" s="55"/>
      <c r="S3" s="51"/>
      <c r="T3" s="53"/>
    </row>
    <row r="4" spans="1:20" ht="24.75" customHeight="1">
      <c r="A4" s="31"/>
      <c r="B4" s="58" t="s">
        <v>60</v>
      </c>
      <c r="C4" s="59"/>
      <c r="D4" s="10" t="s">
        <v>61</v>
      </c>
      <c r="E4" s="61">
        <f>SUM(E5:E6)</f>
        <v>25795</v>
      </c>
      <c r="F4" s="61">
        <f t="shared" ref="F4:Q4" si="0">SUM(F5:F6)</f>
        <v>17082</v>
      </c>
      <c r="G4" s="61">
        <f t="shared" si="0"/>
        <v>1130</v>
      </c>
      <c r="H4" s="61">
        <f t="shared" si="0"/>
        <v>6067</v>
      </c>
      <c r="I4" s="61">
        <f t="shared" si="0"/>
        <v>488</v>
      </c>
      <c r="J4" s="61">
        <f t="shared" si="0"/>
        <v>333</v>
      </c>
      <c r="K4" s="61">
        <f t="shared" si="0"/>
        <v>512</v>
      </c>
      <c r="L4" s="61">
        <f t="shared" si="0"/>
        <v>35</v>
      </c>
      <c r="M4" s="61">
        <f t="shared" si="0"/>
        <v>12</v>
      </c>
      <c r="N4" s="61">
        <f t="shared" si="0"/>
        <v>1</v>
      </c>
      <c r="O4" s="61">
        <f t="shared" si="0"/>
        <v>122</v>
      </c>
      <c r="P4" s="61">
        <f t="shared" si="0"/>
        <v>6</v>
      </c>
      <c r="Q4" s="61">
        <f t="shared" si="0"/>
        <v>7</v>
      </c>
      <c r="R4" s="62">
        <f>SUM(R5:R6)</f>
        <v>29056</v>
      </c>
      <c r="S4" s="15">
        <f>E4-R4</f>
        <v>-3261</v>
      </c>
      <c r="T4" s="26">
        <f>S4/R4</f>
        <v>-0.11223155286343613</v>
      </c>
    </row>
    <row r="5" spans="1:20" ht="24.75" customHeight="1">
      <c r="A5" s="31"/>
      <c r="B5" s="58"/>
      <c r="C5" s="59"/>
      <c r="D5" s="2" t="s">
        <v>80</v>
      </c>
      <c r="E5" s="63">
        <f>SUM(E8,E11,E14,E17,E20,E23,E26,E29,E32,E35,E38,E41,E44,E47,E50,E53,E56,E59)</f>
        <v>21574</v>
      </c>
      <c r="F5" s="63">
        <f t="shared" ref="F5:Q5" si="1">SUM(F8,F11,F14,F17,F20,F23,F26,F29,F32,F35,F38,F41,F44,F47,F50,F53,F56,F59)</f>
        <v>14151</v>
      </c>
      <c r="G5" s="63">
        <f t="shared" si="1"/>
        <v>889</v>
      </c>
      <c r="H5" s="63">
        <f t="shared" si="1"/>
        <v>5137</v>
      </c>
      <c r="I5" s="63">
        <f t="shared" si="1"/>
        <v>431</v>
      </c>
      <c r="J5" s="63">
        <f t="shared" si="1"/>
        <v>316</v>
      </c>
      <c r="K5" s="63">
        <f t="shared" si="1"/>
        <v>493</v>
      </c>
      <c r="L5" s="63">
        <f t="shared" si="1"/>
        <v>28</v>
      </c>
      <c r="M5" s="63">
        <f t="shared" si="1"/>
        <v>12</v>
      </c>
      <c r="N5" s="63">
        <f t="shared" si="1"/>
        <v>1</v>
      </c>
      <c r="O5" s="63">
        <f t="shared" si="1"/>
        <v>104</v>
      </c>
      <c r="P5" s="63">
        <f t="shared" si="1"/>
        <v>6</v>
      </c>
      <c r="Q5" s="63">
        <f t="shared" si="1"/>
        <v>6</v>
      </c>
      <c r="R5" s="64">
        <f>SUM(R8,R11,R14,R17,R20,R23,R26,R29,R32,R35,R38,R41,R44,R47,R50,R53,R56,R59)</f>
        <v>23439</v>
      </c>
      <c r="S5" s="15">
        <f t="shared" ref="S5:S60" si="2">E5-R5</f>
        <v>-1865</v>
      </c>
      <c r="T5" s="26">
        <f t="shared" ref="T5:T60" si="3">S5/R5</f>
        <v>-7.9568240965911516E-2</v>
      </c>
    </row>
    <row r="6" spans="1:20" ht="24.75" customHeight="1">
      <c r="A6" s="31"/>
      <c r="B6" s="58"/>
      <c r="C6" s="59"/>
      <c r="D6" s="3" t="s">
        <v>82</v>
      </c>
      <c r="E6" s="63">
        <f>SUM(E9,E12,E15,E18,E21,E24,E27,E30,E33,E36,E39,E42,E45,E48,E51,E54,E57,E60)</f>
        <v>4221</v>
      </c>
      <c r="F6" s="63">
        <f t="shared" ref="F6:Q6" si="4">SUM(F9,F12,F15,F18,F21,F24,F27,F30,F33,F36,F39,F42,F45,F48,F51,F54,F57,F60)</f>
        <v>2931</v>
      </c>
      <c r="G6" s="63">
        <f t="shared" si="4"/>
        <v>241</v>
      </c>
      <c r="H6" s="63">
        <f t="shared" si="4"/>
        <v>930</v>
      </c>
      <c r="I6" s="63">
        <f t="shared" si="4"/>
        <v>57</v>
      </c>
      <c r="J6" s="63">
        <f t="shared" si="4"/>
        <v>17</v>
      </c>
      <c r="K6" s="63">
        <f t="shared" si="4"/>
        <v>19</v>
      </c>
      <c r="L6" s="63">
        <f t="shared" si="4"/>
        <v>7</v>
      </c>
      <c r="M6" s="63">
        <f t="shared" si="4"/>
        <v>0</v>
      </c>
      <c r="N6" s="63">
        <f t="shared" si="4"/>
        <v>0</v>
      </c>
      <c r="O6" s="63">
        <f t="shared" si="4"/>
        <v>18</v>
      </c>
      <c r="P6" s="63">
        <f t="shared" si="4"/>
        <v>0</v>
      </c>
      <c r="Q6" s="63">
        <f t="shared" si="4"/>
        <v>1</v>
      </c>
      <c r="R6" s="64">
        <f>SUM(R9,R12,R15,R18,R21,R24,R27,R30,R33,R36,R39,R42,R45,R48,R51,R54,R57,R60)</f>
        <v>5617</v>
      </c>
      <c r="S6" s="15">
        <f t="shared" si="2"/>
        <v>-1396</v>
      </c>
      <c r="T6" s="26">
        <f t="shared" si="3"/>
        <v>-0.24853124443653196</v>
      </c>
    </row>
    <row r="7" spans="1:20" ht="27.75" customHeight="1">
      <c r="A7" s="31"/>
      <c r="B7" s="48" t="s">
        <v>2</v>
      </c>
      <c r="C7" s="49" t="s">
        <v>3</v>
      </c>
      <c r="D7" s="11" t="s">
        <v>62</v>
      </c>
      <c r="E7" s="65">
        <f>SUM(E8:E9)</f>
        <v>2302</v>
      </c>
      <c r="F7" s="65">
        <f t="shared" ref="F7:Q7" si="5">SUM(F8:F9)</f>
        <v>1386</v>
      </c>
      <c r="G7" s="65">
        <f t="shared" si="5"/>
        <v>199</v>
      </c>
      <c r="H7" s="65">
        <f t="shared" si="5"/>
        <v>585</v>
      </c>
      <c r="I7" s="65">
        <f t="shared" si="5"/>
        <v>56</v>
      </c>
      <c r="J7" s="65">
        <f t="shared" si="5"/>
        <v>62</v>
      </c>
      <c r="K7" s="65">
        <f t="shared" si="5"/>
        <v>13</v>
      </c>
      <c r="L7" s="65">
        <f t="shared" si="5"/>
        <v>1</v>
      </c>
      <c r="M7" s="65">
        <f t="shared" si="5"/>
        <v>0</v>
      </c>
      <c r="N7" s="65">
        <f t="shared" si="5"/>
        <v>0</v>
      </c>
      <c r="O7" s="65">
        <f t="shared" si="5"/>
        <v>0</v>
      </c>
      <c r="P7" s="65">
        <f t="shared" si="5"/>
        <v>0</v>
      </c>
      <c r="Q7" s="65">
        <f t="shared" si="5"/>
        <v>0</v>
      </c>
      <c r="R7" s="62">
        <f>SUM(R8:R9)</f>
        <v>2257</v>
      </c>
      <c r="S7" s="15">
        <f t="shared" si="2"/>
        <v>45</v>
      </c>
      <c r="T7" s="26">
        <f t="shared" si="3"/>
        <v>1.9937970757642889E-2</v>
      </c>
    </row>
    <row r="8" spans="1:20" ht="27.75" customHeight="1">
      <c r="A8" s="31"/>
      <c r="B8" s="48"/>
      <c r="C8" s="49"/>
      <c r="D8" s="2" t="s">
        <v>80</v>
      </c>
      <c r="E8" s="66">
        <f>SUM(F8:Q8)</f>
        <v>1932</v>
      </c>
      <c r="F8" s="66">
        <v>1172</v>
      </c>
      <c r="G8" s="66">
        <v>177</v>
      </c>
      <c r="H8" s="66">
        <v>461</v>
      </c>
      <c r="I8" s="66">
        <v>51</v>
      </c>
      <c r="J8" s="66">
        <v>60</v>
      </c>
      <c r="K8" s="66">
        <v>11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4">
        <v>1877</v>
      </c>
      <c r="S8" s="15">
        <f t="shared" si="2"/>
        <v>55</v>
      </c>
      <c r="T8" s="26">
        <f t="shared" si="3"/>
        <v>2.9302077783697391E-2</v>
      </c>
    </row>
    <row r="9" spans="1:20" ht="27.75" customHeight="1">
      <c r="A9" s="31"/>
      <c r="B9" s="48"/>
      <c r="C9" s="49"/>
      <c r="D9" s="3" t="s">
        <v>82</v>
      </c>
      <c r="E9" s="66">
        <f>SUM(F9:Q9)</f>
        <v>370</v>
      </c>
      <c r="F9" s="66">
        <v>214</v>
      </c>
      <c r="G9" s="66">
        <v>22</v>
      </c>
      <c r="H9" s="66">
        <v>124</v>
      </c>
      <c r="I9" s="66">
        <v>5</v>
      </c>
      <c r="J9" s="66">
        <v>2</v>
      </c>
      <c r="K9" s="66">
        <v>2</v>
      </c>
      <c r="L9" s="66">
        <v>1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4">
        <v>380</v>
      </c>
      <c r="S9" s="15">
        <f t="shared" si="2"/>
        <v>-10</v>
      </c>
      <c r="T9" s="26">
        <f t="shared" si="3"/>
        <v>-2.6315789473684209E-2</v>
      </c>
    </row>
    <row r="10" spans="1:20" ht="27.75" customHeight="1">
      <c r="A10" s="31"/>
      <c r="B10" s="48" t="s">
        <v>4</v>
      </c>
      <c r="C10" s="49" t="s">
        <v>5</v>
      </c>
      <c r="D10" s="11" t="s">
        <v>62</v>
      </c>
      <c r="E10" s="65">
        <f>SUM(E11:E12)</f>
        <v>1740</v>
      </c>
      <c r="F10" s="65">
        <f t="shared" ref="F10:Q10" si="6">SUM(F11:F12)</f>
        <v>1179</v>
      </c>
      <c r="G10" s="65">
        <f t="shared" si="6"/>
        <v>75</v>
      </c>
      <c r="H10" s="65">
        <f t="shared" si="6"/>
        <v>428</v>
      </c>
      <c r="I10" s="65">
        <f t="shared" si="6"/>
        <v>28</v>
      </c>
      <c r="J10" s="65">
        <f t="shared" si="6"/>
        <v>22</v>
      </c>
      <c r="K10" s="65">
        <f t="shared" si="6"/>
        <v>8</v>
      </c>
      <c r="L10" s="65">
        <f t="shared" si="6"/>
        <v>0</v>
      </c>
      <c r="M10" s="65">
        <f t="shared" si="6"/>
        <v>0</v>
      </c>
      <c r="N10" s="65">
        <f t="shared" si="6"/>
        <v>0</v>
      </c>
      <c r="O10" s="65">
        <f t="shared" si="6"/>
        <v>0</v>
      </c>
      <c r="P10" s="65">
        <f t="shared" si="6"/>
        <v>0</v>
      </c>
      <c r="Q10" s="65">
        <f t="shared" si="6"/>
        <v>0</v>
      </c>
      <c r="R10" s="62">
        <f>SUM(R11:R12)</f>
        <v>1700</v>
      </c>
      <c r="S10" s="15">
        <f t="shared" si="2"/>
        <v>40</v>
      </c>
      <c r="T10" s="26">
        <f t="shared" si="3"/>
        <v>2.3529411764705882E-2</v>
      </c>
    </row>
    <row r="11" spans="1:20" ht="27.75" customHeight="1">
      <c r="A11" s="31"/>
      <c r="B11" s="48"/>
      <c r="C11" s="49"/>
      <c r="D11" s="2" t="s">
        <v>80</v>
      </c>
      <c r="E11" s="66">
        <f>SUM(F11:Q11)</f>
        <v>1466</v>
      </c>
      <c r="F11" s="66">
        <v>1006</v>
      </c>
      <c r="G11" s="66">
        <v>60</v>
      </c>
      <c r="H11" s="66">
        <v>348</v>
      </c>
      <c r="I11" s="66">
        <v>23</v>
      </c>
      <c r="J11" s="66">
        <v>21</v>
      </c>
      <c r="K11" s="66">
        <v>8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4">
        <v>1345</v>
      </c>
      <c r="S11" s="15">
        <f t="shared" si="2"/>
        <v>121</v>
      </c>
      <c r="T11" s="26">
        <f t="shared" si="3"/>
        <v>8.9962825278810415E-2</v>
      </c>
    </row>
    <row r="12" spans="1:20" ht="27.75" customHeight="1">
      <c r="A12" s="31"/>
      <c r="B12" s="48"/>
      <c r="C12" s="49"/>
      <c r="D12" s="3" t="s">
        <v>82</v>
      </c>
      <c r="E12" s="66">
        <f>SUM(F12:Q12)</f>
        <v>274</v>
      </c>
      <c r="F12" s="66">
        <v>173</v>
      </c>
      <c r="G12" s="66">
        <v>15</v>
      </c>
      <c r="H12" s="66">
        <v>80</v>
      </c>
      <c r="I12" s="66">
        <v>5</v>
      </c>
      <c r="J12" s="66">
        <v>1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4">
        <v>355</v>
      </c>
      <c r="S12" s="15">
        <f t="shared" si="2"/>
        <v>-81</v>
      </c>
      <c r="T12" s="26">
        <f t="shared" si="3"/>
        <v>-0.22816901408450704</v>
      </c>
    </row>
    <row r="13" spans="1:20" ht="27.75" customHeight="1">
      <c r="A13" s="31"/>
      <c r="B13" s="48" t="s">
        <v>6</v>
      </c>
      <c r="C13" s="49" t="s">
        <v>7</v>
      </c>
      <c r="D13" s="11" t="s">
        <v>62</v>
      </c>
      <c r="E13" s="65">
        <f>SUM(E14:E15)</f>
        <v>1053</v>
      </c>
      <c r="F13" s="65">
        <f t="shared" ref="F13" si="7">SUM(F14:F15)</f>
        <v>768</v>
      </c>
      <c r="G13" s="65">
        <f t="shared" ref="G13" si="8">SUM(G14:G15)</f>
        <v>34</v>
      </c>
      <c r="H13" s="65">
        <f t="shared" ref="H13" si="9">SUM(H14:H15)</f>
        <v>240</v>
      </c>
      <c r="I13" s="65">
        <f t="shared" ref="I13" si="10">SUM(I14:I15)</f>
        <v>11</v>
      </c>
      <c r="J13" s="65">
        <f t="shared" ref="J13" si="11">SUM(J14:J15)</f>
        <v>0</v>
      </c>
      <c r="K13" s="65">
        <f t="shared" ref="K13" si="12">SUM(K14:K15)</f>
        <v>0</v>
      </c>
      <c r="L13" s="65">
        <f t="shared" ref="L13" si="13">SUM(L14:L15)</f>
        <v>0</v>
      </c>
      <c r="M13" s="65">
        <f t="shared" ref="M13" si="14">SUM(M14:M15)</f>
        <v>0</v>
      </c>
      <c r="N13" s="65">
        <f t="shared" ref="N13" si="15">SUM(N14:N15)</f>
        <v>0</v>
      </c>
      <c r="O13" s="65">
        <f t="shared" ref="O13" si="16">SUM(O14:O15)</f>
        <v>0</v>
      </c>
      <c r="P13" s="65">
        <f t="shared" ref="P13" si="17">SUM(P14:P15)</f>
        <v>0</v>
      </c>
      <c r="Q13" s="65">
        <f t="shared" ref="Q13" si="18">SUM(Q14:Q15)</f>
        <v>0</v>
      </c>
      <c r="R13" s="62">
        <f>SUM(R14:R15)</f>
        <v>1029</v>
      </c>
      <c r="S13" s="15">
        <f t="shared" si="2"/>
        <v>24</v>
      </c>
      <c r="T13" s="26">
        <f t="shared" si="3"/>
        <v>2.3323615160349854E-2</v>
      </c>
    </row>
    <row r="14" spans="1:20" ht="27.75" customHeight="1">
      <c r="A14" s="31"/>
      <c r="B14" s="48"/>
      <c r="C14" s="49"/>
      <c r="D14" s="2" t="s">
        <v>80</v>
      </c>
      <c r="E14" s="66">
        <f>SUM(F14:Q14)</f>
        <v>863</v>
      </c>
      <c r="F14" s="66">
        <v>617</v>
      </c>
      <c r="G14" s="66">
        <v>25</v>
      </c>
      <c r="H14" s="66">
        <v>214</v>
      </c>
      <c r="I14" s="66">
        <v>7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4">
        <v>783</v>
      </c>
      <c r="S14" s="15">
        <f t="shared" si="2"/>
        <v>80</v>
      </c>
      <c r="T14" s="26">
        <f t="shared" si="3"/>
        <v>0.10217113665389528</v>
      </c>
    </row>
    <row r="15" spans="1:20" ht="27.75" customHeight="1">
      <c r="A15" s="31"/>
      <c r="B15" s="48"/>
      <c r="C15" s="49"/>
      <c r="D15" s="3" t="s">
        <v>82</v>
      </c>
      <c r="E15" s="66">
        <f>SUM(F15:Q15)</f>
        <v>190</v>
      </c>
      <c r="F15" s="66">
        <v>151</v>
      </c>
      <c r="G15" s="66">
        <v>9</v>
      </c>
      <c r="H15" s="66">
        <v>26</v>
      </c>
      <c r="I15" s="66">
        <v>4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4">
        <v>246</v>
      </c>
      <c r="S15" s="15">
        <f t="shared" si="2"/>
        <v>-56</v>
      </c>
      <c r="T15" s="26">
        <f t="shared" si="3"/>
        <v>-0.22764227642276422</v>
      </c>
    </row>
    <row r="16" spans="1:20" ht="27.75" customHeight="1">
      <c r="A16" s="31"/>
      <c r="B16" s="48" t="s">
        <v>8</v>
      </c>
      <c r="C16" s="49" t="s">
        <v>9</v>
      </c>
      <c r="D16" s="11" t="s">
        <v>62</v>
      </c>
      <c r="E16" s="65">
        <f>SUM(E17:E18)</f>
        <v>3956</v>
      </c>
      <c r="F16" s="65">
        <f t="shared" ref="F16" si="19">SUM(F17:F18)</f>
        <v>2796</v>
      </c>
      <c r="G16" s="65">
        <f t="shared" ref="G16" si="20">SUM(G17:G18)</f>
        <v>119</v>
      </c>
      <c r="H16" s="65">
        <f t="shared" ref="H16" si="21">SUM(H17:H18)</f>
        <v>1011</v>
      </c>
      <c r="I16" s="65">
        <f t="shared" ref="I16" si="22">SUM(I17:I18)</f>
        <v>10</v>
      </c>
      <c r="J16" s="65">
        <f t="shared" ref="J16" si="23">SUM(J17:J18)</f>
        <v>8</v>
      </c>
      <c r="K16" s="65">
        <f t="shared" ref="K16" si="24">SUM(K17:K18)</f>
        <v>12</v>
      </c>
      <c r="L16" s="65">
        <f t="shared" ref="L16" si="25">SUM(L17:L18)</f>
        <v>0</v>
      </c>
      <c r="M16" s="65">
        <f t="shared" ref="M16" si="26">SUM(M17:M18)</f>
        <v>0</v>
      </c>
      <c r="N16" s="65">
        <f t="shared" ref="N16" si="27">SUM(N17:N18)</f>
        <v>0</v>
      </c>
      <c r="O16" s="65">
        <f t="shared" ref="O16" si="28">SUM(O17:O18)</f>
        <v>0</v>
      </c>
      <c r="P16" s="65">
        <f t="shared" ref="P16" si="29">SUM(P17:P18)</f>
        <v>0</v>
      </c>
      <c r="Q16" s="65">
        <f t="shared" ref="Q16" si="30">SUM(Q17:Q18)</f>
        <v>0</v>
      </c>
      <c r="R16" s="62">
        <f>SUM(R17:R18)</f>
        <v>3868</v>
      </c>
      <c r="S16" s="15">
        <f t="shared" si="2"/>
        <v>88</v>
      </c>
      <c r="T16" s="26">
        <f t="shared" si="3"/>
        <v>2.2750775594622543E-2</v>
      </c>
    </row>
    <row r="17" spans="1:20" ht="27.75" customHeight="1">
      <c r="A17" s="31"/>
      <c r="B17" s="48"/>
      <c r="C17" s="49"/>
      <c r="D17" s="2" t="s">
        <v>80</v>
      </c>
      <c r="E17" s="66">
        <f>SUM(F17:Q17)</f>
        <v>3499</v>
      </c>
      <c r="F17" s="66">
        <v>2491</v>
      </c>
      <c r="G17" s="66">
        <v>101</v>
      </c>
      <c r="H17" s="66">
        <v>881</v>
      </c>
      <c r="I17" s="66">
        <v>8</v>
      </c>
      <c r="J17" s="66">
        <v>8</v>
      </c>
      <c r="K17" s="66">
        <v>10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4">
        <v>3227</v>
      </c>
      <c r="S17" s="15">
        <f t="shared" si="2"/>
        <v>272</v>
      </c>
      <c r="T17" s="26">
        <f t="shared" si="3"/>
        <v>8.4288813139138524E-2</v>
      </c>
    </row>
    <row r="18" spans="1:20" ht="27.75" customHeight="1">
      <c r="A18" s="31"/>
      <c r="B18" s="48"/>
      <c r="C18" s="49"/>
      <c r="D18" s="3" t="s">
        <v>82</v>
      </c>
      <c r="E18" s="66">
        <f>SUM(F18:Q18)</f>
        <v>457</v>
      </c>
      <c r="F18" s="66">
        <v>305</v>
      </c>
      <c r="G18" s="66">
        <v>18</v>
      </c>
      <c r="H18" s="66">
        <v>130</v>
      </c>
      <c r="I18" s="66">
        <v>2</v>
      </c>
      <c r="J18" s="66">
        <v>0</v>
      </c>
      <c r="K18" s="66">
        <v>2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4">
        <v>641</v>
      </c>
      <c r="S18" s="15">
        <f t="shared" si="2"/>
        <v>-184</v>
      </c>
      <c r="T18" s="26">
        <f t="shared" si="3"/>
        <v>-0.28705148205928238</v>
      </c>
    </row>
    <row r="19" spans="1:20" ht="27.75" customHeight="1">
      <c r="A19" s="31"/>
      <c r="B19" s="48" t="s">
        <v>10</v>
      </c>
      <c r="C19" s="49" t="s">
        <v>11</v>
      </c>
      <c r="D19" s="11" t="s">
        <v>62</v>
      </c>
      <c r="E19" s="65">
        <f>SUM(E20:E21)</f>
        <v>953</v>
      </c>
      <c r="F19" s="65">
        <f t="shared" ref="F19" si="31">SUM(F20:F21)</f>
        <v>700</v>
      </c>
      <c r="G19" s="65">
        <f t="shared" ref="G19" si="32">SUM(G20:G21)</f>
        <v>31</v>
      </c>
      <c r="H19" s="65">
        <f t="shared" ref="H19" si="33">SUM(H20:H21)</f>
        <v>221</v>
      </c>
      <c r="I19" s="65">
        <f t="shared" ref="I19" si="34">SUM(I20:I21)</f>
        <v>0</v>
      </c>
      <c r="J19" s="65">
        <f t="shared" ref="J19" si="35">SUM(J20:J21)</f>
        <v>0</v>
      </c>
      <c r="K19" s="65">
        <f t="shared" ref="K19" si="36">SUM(K20:K21)</f>
        <v>0</v>
      </c>
      <c r="L19" s="65">
        <f t="shared" ref="L19" si="37">SUM(L20:L21)</f>
        <v>0</v>
      </c>
      <c r="M19" s="65">
        <f t="shared" ref="M19" si="38">SUM(M20:M21)</f>
        <v>0</v>
      </c>
      <c r="N19" s="65">
        <f t="shared" ref="N19" si="39">SUM(N20:N21)</f>
        <v>0</v>
      </c>
      <c r="O19" s="65">
        <f t="shared" ref="O19" si="40">SUM(O20:O21)</f>
        <v>0</v>
      </c>
      <c r="P19" s="65">
        <f t="shared" ref="P19" si="41">SUM(P20:P21)</f>
        <v>1</v>
      </c>
      <c r="Q19" s="65">
        <f t="shared" ref="Q19" si="42">SUM(Q20:Q21)</f>
        <v>0</v>
      </c>
      <c r="R19" s="62">
        <f>SUM(R20:R21)</f>
        <v>445</v>
      </c>
      <c r="S19" s="15">
        <f t="shared" si="2"/>
        <v>508</v>
      </c>
      <c r="T19" s="26">
        <f t="shared" si="3"/>
        <v>1.1415730337078651</v>
      </c>
    </row>
    <row r="20" spans="1:20" ht="27.75" customHeight="1">
      <c r="A20" s="31"/>
      <c r="B20" s="48"/>
      <c r="C20" s="49"/>
      <c r="D20" s="2" t="s">
        <v>80</v>
      </c>
      <c r="E20" s="66">
        <f>SUM(F20:Q20)</f>
        <v>816</v>
      </c>
      <c r="F20" s="66">
        <v>600</v>
      </c>
      <c r="G20" s="66">
        <v>24</v>
      </c>
      <c r="H20" s="66">
        <v>191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6">
        <v>1</v>
      </c>
      <c r="Q20" s="66">
        <v>0</v>
      </c>
      <c r="R20" s="64">
        <v>355</v>
      </c>
      <c r="S20" s="15">
        <f t="shared" si="2"/>
        <v>461</v>
      </c>
      <c r="T20" s="26">
        <f t="shared" si="3"/>
        <v>1.2985915492957747</v>
      </c>
    </row>
    <row r="21" spans="1:20" ht="27.75" customHeight="1">
      <c r="A21" s="31"/>
      <c r="B21" s="48"/>
      <c r="C21" s="49"/>
      <c r="D21" s="3" t="s">
        <v>82</v>
      </c>
      <c r="E21" s="66">
        <f>SUM(F21:Q21)</f>
        <v>137</v>
      </c>
      <c r="F21" s="66">
        <v>100</v>
      </c>
      <c r="G21" s="66">
        <v>7</v>
      </c>
      <c r="H21" s="66">
        <v>30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4">
        <v>90</v>
      </c>
      <c r="S21" s="15">
        <f t="shared" si="2"/>
        <v>47</v>
      </c>
      <c r="T21" s="26">
        <f t="shared" si="3"/>
        <v>0.52222222222222225</v>
      </c>
    </row>
    <row r="22" spans="1:20" ht="27.75" customHeight="1">
      <c r="A22" s="31"/>
      <c r="B22" s="48" t="s">
        <v>12</v>
      </c>
      <c r="C22" s="49" t="s">
        <v>13</v>
      </c>
      <c r="D22" s="11" t="s">
        <v>62</v>
      </c>
      <c r="E22" s="65">
        <f>SUM(E23:E24)</f>
        <v>1853</v>
      </c>
      <c r="F22" s="65">
        <f t="shared" ref="F22" si="43">SUM(F23:F24)</f>
        <v>1112</v>
      </c>
      <c r="G22" s="65">
        <f t="shared" ref="G22" si="44">SUM(G23:G24)</f>
        <v>48</v>
      </c>
      <c r="H22" s="65">
        <f t="shared" ref="H22" si="45">SUM(H23:H24)</f>
        <v>522</v>
      </c>
      <c r="I22" s="65">
        <f t="shared" ref="I22" si="46">SUM(I23:I24)</f>
        <v>97</v>
      </c>
      <c r="J22" s="65">
        <f t="shared" ref="J22" si="47">SUM(J23:J24)</f>
        <v>71</v>
      </c>
      <c r="K22" s="65">
        <f t="shared" ref="K22" si="48">SUM(K23:K24)</f>
        <v>3</v>
      </c>
      <c r="L22" s="65">
        <f t="shared" ref="L22" si="49">SUM(L23:L24)</f>
        <v>0</v>
      </c>
      <c r="M22" s="65">
        <f t="shared" ref="M22" si="50">SUM(M23:M24)</f>
        <v>0</v>
      </c>
      <c r="N22" s="65">
        <f t="shared" ref="N22" si="51">SUM(N23:N24)</f>
        <v>0</v>
      </c>
      <c r="O22" s="65">
        <f t="shared" ref="O22" si="52">SUM(O23:O24)</f>
        <v>0</v>
      </c>
      <c r="P22" s="65">
        <f t="shared" ref="P22" si="53">SUM(P23:P24)</f>
        <v>0</v>
      </c>
      <c r="Q22" s="65">
        <f t="shared" ref="Q22" si="54">SUM(Q23:Q24)</f>
        <v>0</v>
      </c>
      <c r="R22" s="62">
        <f>SUM(R23:R24)</f>
        <v>1816</v>
      </c>
      <c r="S22" s="15">
        <f t="shared" si="2"/>
        <v>37</v>
      </c>
      <c r="T22" s="26">
        <f t="shared" si="3"/>
        <v>2.0374449339207047E-2</v>
      </c>
    </row>
    <row r="23" spans="1:20" ht="27.75" customHeight="1">
      <c r="A23" s="31"/>
      <c r="B23" s="48"/>
      <c r="C23" s="49"/>
      <c r="D23" s="2" t="s">
        <v>80</v>
      </c>
      <c r="E23" s="66">
        <f>SUM(F23:Q23)</f>
        <v>1670</v>
      </c>
      <c r="F23" s="66">
        <v>987</v>
      </c>
      <c r="G23" s="66">
        <v>42</v>
      </c>
      <c r="H23" s="66">
        <v>475</v>
      </c>
      <c r="I23" s="66">
        <v>95</v>
      </c>
      <c r="J23" s="66">
        <v>68</v>
      </c>
      <c r="K23" s="66">
        <v>3</v>
      </c>
      <c r="L23" s="66">
        <v>0</v>
      </c>
      <c r="M23" s="66">
        <v>0</v>
      </c>
      <c r="N23" s="66">
        <v>0</v>
      </c>
      <c r="O23" s="66">
        <v>0</v>
      </c>
      <c r="P23" s="66">
        <v>0</v>
      </c>
      <c r="Q23" s="66">
        <v>0</v>
      </c>
      <c r="R23" s="64">
        <v>1606</v>
      </c>
      <c r="S23" s="15">
        <f t="shared" si="2"/>
        <v>64</v>
      </c>
      <c r="T23" s="26">
        <f t="shared" si="3"/>
        <v>3.9850560398505604E-2</v>
      </c>
    </row>
    <row r="24" spans="1:20" ht="27.75" customHeight="1">
      <c r="A24" s="31"/>
      <c r="B24" s="48"/>
      <c r="C24" s="49"/>
      <c r="D24" s="3" t="s">
        <v>82</v>
      </c>
      <c r="E24" s="66">
        <f>SUM(F24:Q24)</f>
        <v>183</v>
      </c>
      <c r="F24" s="66">
        <v>125</v>
      </c>
      <c r="G24" s="66">
        <v>6</v>
      </c>
      <c r="H24" s="66">
        <v>47</v>
      </c>
      <c r="I24" s="66">
        <v>2</v>
      </c>
      <c r="J24" s="66">
        <v>3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4">
        <v>210</v>
      </c>
      <c r="S24" s="15">
        <f t="shared" si="2"/>
        <v>-27</v>
      </c>
      <c r="T24" s="26">
        <f t="shared" si="3"/>
        <v>-0.12857142857142856</v>
      </c>
    </row>
    <row r="25" spans="1:20" ht="27.75" customHeight="1">
      <c r="A25" s="31"/>
      <c r="B25" s="48" t="s">
        <v>14</v>
      </c>
      <c r="C25" s="49" t="s">
        <v>15</v>
      </c>
      <c r="D25" s="11" t="s">
        <v>62</v>
      </c>
      <c r="E25" s="65">
        <f>SUM(E26:E27)</f>
        <v>1233</v>
      </c>
      <c r="F25" s="65">
        <f t="shared" ref="F25" si="55">SUM(F26:F27)</f>
        <v>833</v>
      </c>
      <c r="G25" s="65">
        <f t="shared" ref="G25" si="56">SUM(G26:G27)</f>
        <v>31</v>
      </c>
      <c r="H25" s="65">
        <f t="shared" ref="H25" si="57">SUM(H26:H27)</f>
        <v>261</v>
      </c>
      <c r="I25" s="65">
        <f t="shared" ref="I25" si="58">SUM(I26:I27)</f>
        <v>54</v>
      </c>
      <c r="J25" s="65">
        <f t="shared" ref="J25" si="59">SUM(J26:J27)</f>
        <v>35</v>
      </c>
      <c r="K25" s="65">
        <f t="shared" ref="K25" si="60">SUM(K26:K27)</f>
        <v>16</v>
      </c>
      <c r="L25" s="65">
        <f t="shared" ref="L25" si="61">SUM(L26:L27)</f>
        <v>3</v>
      </c>
      <c r="M25" s="65">
        <f t="shared" ref="M25" si="62">SUM(M26:M27)</f>
        <v>0</v>
      </c>
      <c r="N25" s="65">
        <f t="shared" ref="N25" si="63">SUM(N26:N27)</f>
        <v>0</v>
      </c>
      <c r="O25" s="65">
        <f t="shared" ref="O25" si="64">SUM(O26:O27)</f>
        <v>0</v>
      </c>
      <c r="P25" s="65">
        <f t="shared" ref="P25" si="65">SUM(P26:P27)</f>
        <v>0</v>
      </c>
      <c r="Q25" s="65">
        <f t="shared" ref="Q25" si="66">SUM(Q26:Q27)</f>
        <v>0</v>
      </c>
      <c r="R25" s="62">
        <f>SUM(R26:R27)</f>
        <v>1260</v>
      </c>
      <c r="S25" s="15">
        <f t="shared" si="2"/>
        <v>-27</v>
      </c>
      <c r="T25" s="26">
        <f t="shared" si="3"/>
        <v>-2.1428571428571429E-2</v>
      </c>
    </row>
    <row r="26" spans="1:20" ht="27.75" customHeight="1">
      <c r="A26" s="31"/>
      <c r="B26" s="48"/>
      <c r="C26" s="49"/>
      <c r="D26" s="2" t="s">
        <v>80</v>
      </c>
      <c r="E26" s="66">
        <f>SUM(F26:Q26)</f>
        <v>1012</v>
      </c>
      <c r="F26" s="66">
        <v>655</v>
      </c>
      <c r="G26" s="66">
        <v>24</v>
      </c>
      <c r="H26" s="66">
        <v>233</v>
      </c>
      <c r="I26" s="66">
        <v>52</v>
      </c>
      <c r="J26" s="66">
        <v>31</v>
      </c>
      <c r="K26" s="66">
        <v>14</v>
      </c>
      <c r="L26" s="66">
        <v>3</v>
      </c>
      <c r="M26" s="66">
        <v>0</v>
      </c>
      <c r="N26" s="66">
        <v>0</v>
      </c>
      <c r="O26" s="66">
        <v>0</v>
      </c>
      <c r="P26" s="66">
        <v>0</v>
      </c>
      <c r="Q26" s="66">
        <v>0</v>
      </c>
      <c r="R26" s="64">
        <v>940</v>
      </c>
      <c r="S26" s="15">
        <f t="shared" si="2"/>
        <v>72</v>
      </c>
      <c r="T26" s="26">
        <f t="shared" si="3"/>
        <v>7.6595744680851063E-2</v>
      </c>
    </row>
    <row r="27" spans="1:20" ht="27.75" customHeight="1">
      <c r="A27" s="31"/>
      <c r="B27" s="48"/>
      <c r="C27" s="49"/>
      <c r="D27" s="3" t="s">
        <v>82</v>
      </c>
      <c r="E27" s="66">
        <f>SUM(F27:Q27)</f>
        <v>221</v>
      </c>
      <c r="F27" s="66">
        <v>178</v>
      </c>
      <c r="G27" s="66">
        <v>7</v>
      </c>
      <c r="H27" s="66">
        <v>28</v>
      </c>
      <c r="I27" s="66">
        <v>2</v>
      </c>
      <c r="J27" s="66">
        <v>4</v>
      </c>
      <c r="K27" s="66">
        <v>2</v>
      </c>
      <c r="L27" s="66">
        <v>0</v>
      </c>
      <c r="M27" s="66">
        <v>0</v>
      </c>
      <c r="N27" s="66">
        <v>0</v>
      </c>
      <c r="O27" s="66">
        <v>0</v>
      </c>
      <c r="P27" s="66">
        <v>0</v>
      </c>
      <c r="Q27" s="66">
        <v>0</v>
      </c>
      <c r="R27" s="64">
        <v>320</v>
      </c>
      <c r="S27" s="15">
        <f t="shared" si="2"/>
        <v>-99</v>
      </c>
      <c r="T27" s="26">
        <f t="shared" si="3"/>
        <v>-0.30937500000000001</v>
      </c>
    </row>
    <row r="28" spans="1:20" ht="27.75" customHeight="1">
      <c r="A28" s="31"/>
      <c r="B28" s="48" t="s">
        <v>16</v>
      </c>
      <c r="C28" s="49" t="s">
        <v>17</v>
      </c>
      <c r="D28" s="11" t="s">
        <v>62</v>
      </c>
      <c r="E28" s="65">
        <f>SUM(E29:E30)</f>
        <v>1518</v>
      </c>
      <c r="F28" s="65">
        <f t="shared" ref="F28" si="67">SUM(F29:F30)</f>
        <v>848</v>
      </c>
      <c r="G28" s="65">
        <f t="shared" ref="G28" si="68">SUM(G29:G30)</f>
        <v>32</v>
      </c>
      <c r="H28" s="65">
        <f t="shared" ref="H28" si="69">SUM(H29:H30)</f>
        <v>216</v>
      </c>
      <c r="I28" s="65">
        <f t="shared" ref="I28" si="70">SUM(I29:I30)</f>
        <v>20</v>
      </c>
      <c r="J28" s="65">
        <f t="shared" ref="J28" si="71">SUM(J29:J30)</f>
        <v>11</v>
      </c>
      <c r="K28" s="65">
        <f t="shared" ref="K28" si="72">SUM(K29:K30)</f>
        <v>383</v>
      </c>
      <c r="L28" s="65">
        <f t="shared" ref="L28" si="73">SUM(L29:L30)</f>
        <v>8</v>
      </c>
      <c r="M28" s="65">
        <f t="shared" ref="M28" si="74">SUM(M29:M30)</f>
        <v>0</v>
      </c>
      <c r="N28" s="65">
        <f t="shared" ref="N28" si="75">SUM(N29:N30)</f>
        <v>0</v>
      </c>
      <c r="O28" s="65">
        <f t="shared" ref="O28" si="76">SUM(O29:O30)</f>
        <v>0</v>
      </c>
      <c r="P28" s="65">
        <f t="shared" ref="P28" si="77">SUM(P29:P30)</f>
        <v>0</v>
      </c>
      <c r="Q28" s="65">
        <f t="shared" ref="Q28" si="78">SUM(Q29:Q30)</f>
        <v>0</v>
      </c>
      <c r="R28" s="62">
        <f>SUM(R29:R30)</f>
        <v>1529</v>
      </c>
      <c r="S28" s="15">
        <f t="shared" si="2"/>
        <v>-11</v>
      </c>
      <c r="T28" s="26">
        <f t="shared" si="3"/>
        <v>-7.1942446043165471E-3</v>
      </c>
    </row>
    <row r="29" spans="1:20" ht="27.75" customHeight="1">
      <c r="A29" s="31"/>
      <c r="B29" s="48"/>
      <c r="C29" s="49"/>
      <c r="D29" s="2" t="s">
        <v>80</v>
      </c>
      <c r="E29" s="66">
        <f>SUM(F29:Q29)</f>
        <v>1351</v>
      </c>
      <c r="F29" s="66">
        <v>709</v>
      </c>
      <c r="G29" s="66">
        <v>23</v>
      </c>
      <c r="H29" s="66">
        <v>205</v>
      </c>
      <c r="I29" s="66">
        <v>16</v>
      </c>
      <c r="J29" s="66">
        <v>10</v>
      </c>
      <c r="K29" s="66">
        <v>380</v>
      </c>
      <c r="L29" s="66">
        <v>8</v>
      </c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4">
        <v>1437</v>
      </c>
      <c r="S29" s="15">
        <f t="shared" si="2"/>
        <v>-86</v>
      </c>
      <c r="T29" s="26">
        <f t="shared" si="3"/>
        <v>-5.9846903270702856E-2</v>
      </c>
    </row>
    <row r="30" spans="1:20" ht="27.75" customHeight="1">
      <c r="A30" s="31"/>
      <c r="B30" s="48"/>
      <c r="C30" s="49"/>
      <c r="D30" s="3" t="s">
        <v>82</v>
      </c>
      <c r="E30" s="66">
        <f>SUM(F30:Q30)</f>
        <v>167</v>
      </c>
      <c r="F30" s="66">
        <v>139</v>
      </c>
      <c r="G30" s="66">
        <v>9</v>
      </c>
      <c r="H30" s="66">
        <v>11</v>
      </c>
      <c r="I30" s="66">
        <v>4</v>
      </c>
      <c r="J30" s="66">
        <v>1</v>
      </c>
      <c r="K30" s="66">
        <v>3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4">
        <v>92</v>
      </c>
      <c r="S30" s="15">
        <f t="shared" si="2"/>
        <v>75</v>
      </c>
      <c r="T30" s="26">
        <f t="shared" si="3"/>
        <v>0.81521739130434778</v>
      </c>
    </row>
    <row r="31" spans="1:20" ht="27.75" customHeight="1">
      <c r="A31" s="31"/>
      <c r="B31" s="48" t="s">
        <v>18</v>
      </c>
      <c r="C31" s="49" t="s">
        <v>19</v>
      </c>
      <c r="D31" s="12" t="s">
        <v>62</v>
      </c>
      <c r="E31" s="65">
        <f>SUM(E32:E33)</f>
        <v>670</v>
      </c>
      <c r="F31" s="65">
        <f t="shared" ref="F31" si="79">SUM(F32:F33)</f>
        <v>517</v>
      </c>
      <c r="G31" s="65">
        <f t="shared" ref="G31" si="80">SUM(G32:G33)</f>
        <v>30</v>
      </c>
      <c r="H31" s="65">
        <f t="shared" ref="H31" si="81">SUM(H32:H33)</f>
        <v>119</v>
      </c>
      <c r="I31" s="65">
        <f t="shared" ref="I31" si="82">SUM(I32:I33)</f>
        <v>4</v>
      </c>
      <c r="J31" s="65">
        <f t="shared" ref="J31" si="83">SUM(J32:J33)</f>
        <v>0</v>
      </c>
      <c r="K31" s="65">
        <f t="shared" ref="K31" si="84">SUM(K32:K33)</f>
        <v>0</v>
      </c>
      <c r="L31" s="65">
        <f t="shared" ref="L31" si="85">SUM(L32:L33)</f>
        <v>0</v>
      </c>
      <c r="M31" s="65">
        <f t="shared" ref="M31" si="86">SUM(M32:M33)</f>
        <v>0</v>
      </c>
      <c r="N31" s="65">
        <f t="shared" ref="N31" si="87">SUM(N32:N33)</f>
        <v>0</v>
      </c>
      <c r="O31" s="65">
        <f t="shared" ref="O31" si="88">SUM(O32:O33)</f>
        <v>0</v>
      </c>
      <c r="P31" s="65">
        <f t="shared" ref="P31" si="89">SUM(P32:P33)</f>
        <v>0</v>
      </c>
      <c r="Q31" s="65">
        <f t="shared" ref="Q31" si="90">SUM(Q32:Q33)</f>
        <v>0</v>
      </c>
      <c r="R31" s="62">
        <f>SUM(R32:R33)</f>
        <v>657</v>
      </c>
      <c r="S31" s="15">
        <f t="shared" si="2"/>
        <v>13</v>
      </c>
      <c r="T31" s="26">
        <f t="shared" si="3"/>
        <v>1.9786910197869101E-2</v>
      </c>
    </row>
    <row r="32" spans="1:20" ht="27.75" customHeight="1">
      <c r="A32" s="31"/>
      <c r="B32" s="48"/>
      <c r="C32" s="49"/>
      <c r="D32" s="2" t="s">
        <v>80</v>
      </c>
      <c r="E32" s="66">
        <f>SUM(F32:Q32)</f>
        <v>564</v>
      </c>
      <c r="F32" s="66">
        <v>437</v>
      </c>
      <c r="G32" s="66">
        <v>19</v>
      </c>
      <c r="H32" s="66">
        <v>105</v>
      </c>
      <c r="I32" s="66">
        <v>3</v>
      </c>
      <c r="J32" s="66">
        <v>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4">
        <v>559</v>
      </c>
      <c r="S32" s="15">
        <f t="shared" si="2"/>
        <v>5</v>
      </c>
      <c r="T32" s="26">
        <f t="shared" si="3"/>
        <v>8.9445438282647581E-3</v>
      </c>
    </row>
    <row r="33" spans="1:20" ht="27.75" customHeight="1">
      <c r="A33" s="31"/>
      <c r="B33" s="48"/>
      <c r="C33" s="49"/>
      <c r="D33" s="3" t="s">
        <v>82</v>
      </c>
      <c r="E33" s="66">
        <f>SUM(F33:Q33)</f>
        <v>106</v>
      </c>
      <c r="F33" s="66">
        <v>80</v>
      </c>
      <c r="G33" s="66">
        <v>11</v>
      </c>
      <c r="H33" s="66">
        <v>14</v>
      </c>
      <c r="I33" s="66">
        <v>1</v>
      </c>
      <c r="J33" s="66">
        <v>0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  <c r="R33" s="64">
        <v>98</v>
      </c>
      <c r="S33" s="15">
        <f t="shared" si="2"/>
        <v>8</v>
      </c>
      <c r="T33" s="26">
        <f t="shared" si="3"/>
        <v>8.1632653061224483E-2</v>
      </c>
    </row>
    <row r="34" spans="1:20" ht="27.75" customHeight="1">
      <c r="A34" s="31"/>
      <c r="B34" s="48" t="s">
        <v>20</v>
      </c>
      <c r="C34" s="49" t="s">
        <v>21</v>
      </c>
      <c r="D34" s="11" t="s">
        <v>62</v>
      </c>
      <c r="E34" s="65">
        <f>SUM(E35:E36)</f>
        <v>1525</v>
      </c>
      <c r="F34" s="65">
        <f t="shared" ref="F34" si="91">SUM(F35:F36)</f>
        <v>1197</v>
      </c>
      <c r="G34" s="65">
        <f t="shared" ref="G34" si="92">SUM(G35:G36)</f>
        <v>101</v>
      </c>
      <c r="H34" s="65">
        <f t="shared" ref="H34" si="93">SUM(H35:H36)</f>
        <v>211</v>
      </c>
      <c r="I34" s="65">
        <f t="shared" ref="I34" si="94">SUM(I35:I36)</f>
        <v>9</v>
      </c>
      <c r="J34" s="65">
        <f t="shared" ref="J34" si="95">SUM(J35:J36)</f>
        <v>3</v>
      </c>
      <c r="K34" s="65">
        <f t="shared" ref="K34" si="96">SUM(K35:K36)</f>
        <v>1</v>
      </c>
      <c r="L34" s="65">
        <f t="shared" ref="L34" si="97">SUM(L35:L36)</f>
        <v>1</v>
      </c>
      <c r="M34" s="65">
        <f t="shared" ref="M34" si="98">SUM(M35:M36)</f>
        <v>0</v>
      </c>
      <c r="N34" s="65">
        <f t="shared" ref="N34" si="99">SUM(N35:N36)</f>
        <v>0</v>
      </c>
      <c r="O34" s="65">
        <f t="shared" ref="O34" si="100">SUM(O35:O36)</f>
        <v>0</v>
      </c>
      <c r="P34" s="65">
        <f t="shared" ref="P34" si="101">SUM(P35:P36)</f>
        <v>2</v>
      </c>
      <c r="Q34" s="65">
        <f t="shared" ref="Q34" si="102">SUM(Q35:Q36)</f>
        <v>0</v>
      </c>
      <c r="R34" s="62">
        <f>SUM(R35:R36)</f>
        <v>1843</v>
      </c>
      <c r="S34" s="15">
        <f t="shared" si="2"/>
        <v>-318</v>
      </c>
      <c r="T34" s="26">
        <f t="shared" si="3"/>
        <v>-0.17254476397178514</v>
      </c>
    </row>
    <row r="35" spans="1:20" ht="27.75" customHeight="1">
      <c r="A35" s="31"/>
      <c r="B35" s="48"/>
      <c r="C35" s="49"/>
      <c r="D35" s="2" t="s">
        <v>80</v>
      </c>
      <c r="E35" s="66">
        <f>SUM(F35:Q35)</f>
        <v>1323</v>
      </c>
      <c r="F35" s="66">
        <v>1030</v>
      </c>
      <c r="G35" s="66">
        <v>75</v>
      </c>
      <c r="H35" s="66">
        <v>207</v>
      </c>
      <c r="I35" s="66">
        <v>4</v>
      </c>
      <c r="J35" s="66">
        <v>3</v>
      </c>
      <c r="K35" s="66">
        <v>1</v>
      </c>
      <c r="L35" s="66">
        <v>1</v>
      </c>
      <c r="M35" s="66">
        <v>0</v>
      </c>
      <c r="N35" s="66">
        <v>0</v>
      </c>
      <c r="O35" s="66">
        <v>0</v>
      </c>
      <c r="P35" s="66">
        <v>2</v>
      </c>
      <c r="Q35" s="66">
        <v>0</v>
      </c>
      <c r="R35" s="64">
        <v>1453</v>
      </c>
      <c r="S35" s="15">
        <f t="shared" si="2"/>
        <v>-130</v>
      </c>
      <c r="T35" s="26">
        <f t="shared" si="3"/>
        <v>-8.9470061940812112E-2</v>
      </c>
    </row>
    <row r="36" spans="1:20" ht="27.75" customHeight="1">
      <c r="A36" s="31"/>
      <c r="B36" s="48"/>
      <c r="C36" s="49"/>
      <c r="D36" s="3" t="s">
        <v>82</v>
      </c>
      <c r="E36" s="66">
        <f>SUM(F36:Q36)</f>
        <v>202</v>
      </c>
      <c r="F36" s="66">
        <v>167</v>
      </c>
      <c r="G36" s="66">
        <v>26</v>
      </c>
      <c r="H36" s="66">
        <v>4</v>
      </c>
      <c r="I36" s="66">
        <v>5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4">
        <v>390</v>
      </c>
      <c r="S36" s="15">
        <f t="shared" si="2"/>
        <v>-188</v>
      </c>
      <c r="T36" s="26">
        <f t="shared" si="3"/>
        <v>-0.48205128205128206</v>
      </c>
    </row>
    <row r="37" spans="1:20" ht="27.75" customHeight="1">
      <c r="A37" s="31"/>
      <c r="B37" s="48" t="s">
        <v>22</v>
      </c>
      <c r="C37" s="49" t="s">
        <v>23</v>
      </c>
      <c r="D37" s="11" t="s">
        <v>62</v>
      </c>
      <c r="E37" s="65">
        <f>SUM(E38:E39)</f>
        <v>1751</v>
      </c>
      <c r="F37" s="65">
        <f t="shared" ref="F37" si="103">SUM(F38:F39)</f>
        <v>1142</v>
      </c>
      <c r="G37" s="65">
        <f t="shared" ref="G37" si="104">SUM(G38:G39)</f>
        <v>148</v>
      </c>
      <c r="H37" s="65">
        <f t="shared" ref="H37" si="105">SUM(H38:H39)</f>
        <v>370</v>
      </c>
      <c r="I37" s="65">
        <f t="shared" ref="I37" si="106">SUM(I38:I39)</f>
        <v>57</v>
      </c>
      <c r="J37" s="65">
        <f t="shared" ref="J37" si="107">SUM(J38:J39)</f>
        <v>25</v>
      </c>
      <c r="K37" s="65">
        <f t="shared" ref="K37" si="108">SUM(K38:K39)</f>
        <v>7</v>
      </c>
      <c r="L37" s="65">
        <f t="shared" ref="L37" si="109">SUM(L38:L39)</f>
        <v>0</v>
      </c>
      <c r="M37" s="65">
        <f t="shared" ref="M37" si="110">SUM(M38:M39)</f>
        <v>0</v>
      </c>
      <c r="N37" s="65">
        <f t="shared" ref="N37" si="111">SUM(N38:N39)</f>
        <v>0</v>
      </c>
      <c r="O37" s="65">
        <f t="shared" ref="O37" si="112">SUM(O38:O39)</f>
        <v>0</v>
      </c>
      <c r="P37" s="65">
        <f t="shared" ref="P37" si="113">SUM(P38:P39)</f>
        <v>2</v>
      </c>
      <c r="Q37" s="65">
        <f t="shared" ref="Q37" si="114">SUM(Q38:Q39)</f>
        <v>0</v>
      </c>
      <c r="R37" s="62">
        <f>SUM(R38:R39)</f>
        <v>2335</v>
      </c>
      <c r="S37" s="15">
        <f t="shared" si="2"/>
        <v>-584</v>
      </c>
      <c r="T37" s="26">
        <f t="shared" si="3"/>
        <v>-0.25010706638115632</v>
      </c>
    </row>
    <row r="38" spans="1:20" ht="27.75" customHeight="1">
      <c r="A38" s="31"/>
      <c r="B38" s="48"/>
      <c r="C38" s="49"/>
      <c r="D38" s="2" t="s">
        <v>80</v>
      </c>
      <c r="E38" s="66">
        <f>SUM(F38:Q38)</f>
        <v>1370</v>
      </c>
      <c r="F38" s="66">
        <v>855</v>
      </c>
      <c r="G38" s="66">
        <v>104</v>
      </c>
      <c r="H38" s="66">
        <v>325</v>
      </c>
      <c r="I38" s="66">
        <v>56</v>
      </c>
      <c r="J38" s="66">
        <v>22</v>
      </c>
      <c r="K38" s="66">
        <v>6</v>
      </c>
      <c r="L38" s="66">
        <v>0</v>
      </c>
      <c r="M38" s="66">
        <v>0</v>
      </c>
      <c r="N38" s="66">
        <v>0</v>
      </c>
      <c r="O38" s="66">
        <v>0</v>
      </c>
      <c r="P38" s="66">
        <v>2</v>
      </c>
      <c r="Q38" s="66">
        <v>0</v>
      </c>
      <c r="R38" s="64">
        <v>1720</v>
      </c>
      <c r="S38" s="15">
        <f t="shared" si="2"/>
        <v>-350</v>
      </c>
      <c r="T38" s="26">
        <f t="shared" si="3"/>
        <v>-0.20348837209302326</v>
      </c>
    </row>
    <row r="39" spans="1:20" ht="27.75" customHeight="1">
      <c r="A39" s="31"/>
      <c r="B39" s="48"/>
      <c r="C39" s="49"/>
      <c r="D39" s="3" t="s">
        <v>82</v>
      </c>
      <c r="E39" s="66">
        <f>SUM(F39:Q39)</f>
        <v>381</v>
      </c>
      <c r="F39" s="66">
        <v>287</v>
      </c>
      <c r="G39" s="66">
        <v>44</v>
      </c>
      <c r="H39" s="66">
        <v>45</v>
      </c>
      <c r="I39" s="66">
        <v>1</v>
      </c>
      <c r="J39" s="66">
        <v>3</v>
      </c>
      <c r="K39" s="66">
        <v>1</v>
      </c>
      <c r="L39" s="66">
        <v>0</v>
      </c>
      <c r="M39" s="66">
        <v>0</v>
      </c>
      <c r="N39" s="66">
        <v>0</v>
      </c>
      <c r="O39" s="66">
        <v>0</v>
      </c>
      <c r="P39" s="66">
        <v>0</v>
      </c>
      <c r="Q39" s="66">
        <v>0</v>
      </c>
      <c r="R39" s="64">
        <v>615</v>
      </c>
      <c r="S39" s="15">
        <f t="shared" si="2"/>
        <v>-234</v>
      </c>
      <c r="T39" s="26">
        <f t="shared" si="3"/>
        <v>-0.38048780487804879</v>
      </c>
    </row>
    <row r="40" spans="1:20" ht="27.75" customHeight="1">
      <c r="A40" s="31"/>
      <c r="B40" s="48" t="s">
        <v>24</v>
      </c>
      <c r="C40" s="49" t="s">
        <v>25</v>
      </c>
      <c r="D40" s="11" t="s">
        <v>62</v>
      </c>
      <c r="E40" s="65">
        <f>SUM(E41:E42)</f>
        <v>2691</v>
      </c>
      <c r="F40" s="65">
        <f t="shared" ref="F40" si="115">SUM(F41:F42)</f>
        <v>1690</v>
      </c>
      <c r="G40" s="65">
        <f t="shared" ref="G40" si="116">SUM(G41:G42)</f>
        <v>78</v>
      </c>
      <c r="H40" s="65">
        <f t="shared" ref="H40" si="117">SUM(H41:H42)</f>
        <v>543</v>
      </c>
      <c r="I40" s="65">
        <f t="shared" ref="I40" si="118">SUM(I41:I42)</f>
        <v>91</v>
      </c>
      <c r="J40" s="65">
        <f t="shared" ref="J40" si="119">SUM(J41:J42)</f>
        <v>57</v>
      </c>
      <c r="K40" s="65">
        <f t="shared" ref="K40" si="120">SUM(K41:K42)</f>
        <v>69</v>
      </c>
      <c r="L40" s="65">
        <f t="shared" ref="L40" si="121">SUM(L41:L42)</f>
        <v>22</v>
      </c>
      <c r="M40" s="65">
        <f t="shared" ref="M40" si="122">SUM(M41:M42)</f>
        <v>10</v>
      </c>
      <c r="N40" s="65">
        <f t="shared" ref="N40" si="123">SUM(N41:N42)</f>
        <v>1</v>
      </c>
      <c r="O40" s="65">
        <f t="shared" ref="O40" si="124">SUM(O41:O42)</f>
        <v>122</v>
      </c>
      <c r="P40" s="65">
        <f t="shared" ref="P40" si="125">SUM(P41:P42)</f>
        <v>1</v>
      </c>
      <c r="Q40" s="65">
        <f t="shared" ref="Q40" si="126">SUM(Q41:Q42)</f>
        <v>7</v>
      </c>
      <c r="R40" s="62">
        <f>SUM(R41:R42)</f>
        <v>3120</v>
      </c>
      <c r="S40" s="15">
        <f t="shared" si="2"/>
        <v>-429</v>
      </c>
      <c r="T40" s="26">
        <f t="shared" si="3"/>
        <v>-0.13750000000000001</v>
      </c>
    </row>
    <row r="41" spans="1:20" ht="27.75" customHeight="1">
      <c r="A41" s="31"/>
      <c r="B41" s="48"/>
      <c r="C41" s="49"/>
      <c r="D41" s="2" t="s">
        <v>80</v>
      </c>
      <c r="E41" s="66">
        <f>SUM(F41:Q41)</f>
        <v>2213</v>
      </c>
      <c r="F41" s="66">
        <v>1344</v>
      </c>
      <c r="G41" s="66">
        <v>59</v>
      </c>
      <c r="H41" s="66">
        <v>473</v>
      </c>
      <c r="I41" s="66">
        <v>85</v>
      </c>
      <c r="J41" s="66">
        <v>54</v>
      </c>
      <c r="K41" s="66">
        <v>60</v>
      </c>
      <c r="L41" s="66">
        <v>16</v>
      </c>
      <c r="M41" s="66">
        <v>10</v>
      </c>
      <c r="N41" s="66">
        <v>1</v>
      </c>
      <c r="O41" s="66">
        <v>104</v>
      </c>
      <c r="P41" s="66">
        <v>1</v>
      </c>
      <c r="Q41" s="66">
        <v>6</v>
      </c>
      <c r="R41" s="64">
        <v>2441</v>
      </c>
      <c r="S41" s="15">
        <f t="shared" si="2"/>
        <v>-228</v>
      </c>
      <c r="T41" s="26">
        <f t="shared" si="3"/>
        <v>-9.3404342482589109E-2</v>
      </c>
    </row>
    <row r="42" spans="1:20" ht="27.75" customHeight="1">
      <c r="A42" s="31"/>
      <c r="B42" s="48"/>
      <c r="C42" s="49"/>
      <c r="D42" s="3" t="s">
        <v>82</v>
      </c>
      <c r="E42" s="66">
        <f>SUM(F42:Q42)</f>
        <v>478</v>
      </c>
      <c r="F42" s="66">
        <v>346</v>
      </c>
      <c r="G42" s="66">
        <v>19</v>
      </c>
      <c r="H42" s="66">
        <v>70</v>
      </c>
      <c r="I42" s="66">
        <v>6</v>
      </c>
      <c r="J42" s="66">
        <v>3</v>
      </c>
      <c r="K42" s="66">
        <v>9</v>
      </c>
      <c r="L42" s="66">
        <v>6</v>
      </c>
      <c r="M42" s="66">
        <v>0</v>
      </c>
      <c r="N42" s="66">
        <v>0</v>
      </c>
      <c r="O42" s="66">
        <v>18</v>
      </c>
      <c r="P42" s="66">
        <v>0</v>
      </c>
      <c r="Q42" s="66">
        <v>1</v>
      </c>
      <c r="R42" s="64">
        <v>679</v>
      </c>
      <c r="S42" s="15">
        <f t="shared" si="2"/>
        <v>-201</v>
      </c>
      <c r="T42" s="26">
        <f t="shared" si="3"/>
        <v>-0.29602356406480118</v>
      </c>
    </row>
    <row r="43" spans="1:20" ht="27.75" customHeight="1">
      <c r="A43" s="31"/>
      <c r="B43" s="48" t="s">
        <v>26</v>
      </c>
      <c r="C43" s="49" t="s">
        <v>27</v>
      </c>
      <c r="D43" s="11" t="s">
        <v>62</v>
      </c>
      <c r="E43" s="65">
        <f>SUM(E44:E45)</f>
        <v>612</v>
      </c>
      <c r="F43" s="65">
        <f t="shared" ref="F43" si="127">SUM(F44:F45)</f>
        <v>291</v>
      </c>
      <c r="G43" s="65">
        <f t="shared" ref="G43" si="128">SUM(G44:G45)</f>
        <v>63</v>
      </c>
      <c r="H43" s="65">
        <f t="shared" ref="H43" si="129">SUM(H44:H45)</f>
        <v>258</v>
      </c>
      <c r="I43" s="65">
        <f t="shared" ref="I43" si="130">SUM(I44:I45)</f>
        <v>0</v>
      </c>
      <c r="J43" s="65">
        <f t="shared" ref="J43" si="131">SUM(J44:J45)</f>
        <v>0</v>
      </c>
      <c r="K43" s="65">
        <f t="shared" ref="K43" si="132">SUM(K44:K45)</f>
        <v>0</v>
      </c>
      <c r="L43" s="65">
        <f t="shared" ref="L43" si="133">SUM(L44:L45)</f>
        <v>0</v>
      </c>
      <c r="M43" s="65">
        <f t="shared" ref="M43" si="134">SUM(M44:M45)</f>
        <v>0</v>
      </c>
      <c r="N43" s="65">
        <f t="shared" ref="N43" si="135">SUM(N44:N45)</f>
        <v>0</v>
      </c>
      <c r="O43" s="65">
        <f t="shared" ref="O43" si="136">SUM(O44:O45)</f>
        <v>0</v>
      </c>
      <c r="P43" s="65">
        <f t="shared" ref="P43" si="137">SUM(P44:P45)</f>
        <v>0</v>
      </c>
      <c r="Q43" s="65">
        <f t="shared" ref="Q43" si="138">SUM(Q44:Q45)</f>
        <v>0</v>
      </c>
      <c r="R43" s="62">
        <f>SUM(R44:R45)</f>
        <v>655</v>
      </c>
      <c r="S43" s="15">
        <f t="shared" si="2"/>
        <v>-43</v>
      </c>
      <c r="T43" s="26">
        <f t="shared" si="3"/>
        <v>-6.5648854961832065E-2</v>
      </c>
    </row>
    <row r="44" spans="1:20" ht="27.75" customHeight="1">
      <c r="A44" s="31"/>
      <c r="B44" s="48"/>
      <c r="C44" s="49"/>
      <c r="D44" s="2" t="s">
        <v>80</v>
      </c>
      <c r="E44" s="66">
        <f>SUM(F44:Q44)</f>
        <v>489</v>
      </c>
      <c r="F44" s="66">
        <v>231</v>
      </c>
      <c r="G44" s="66">
        <v>47</v>
      </c>
      <c r="H44" s="66">
        <v>211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4">
        <v>535</v>
      </c>
      <c r="S44" s="15">
        <f t="shared" si="2"/>
        <v>-46</v>
      </c>
      <c r="T44" s="26">
        <f t="shared" si="3"/>
        <v>-8.5981308411214957E-2</v>
      </c>
    </row>
    <row r="45" spans="1:20" ht="27.75" customHeight="1">
      <c r="A45" s="31"/>
      <c r="B45" s="48"/>
      <c r="C45" s="49"/>
      <c r="D45" s="3" t="s">
        <v>82</v>
      </c>
      <c r="E45" s="66">
        <f>SUM(F45:Q45)</f>
        <v>123</v>
      </c>
      <c r="F45" s="66">
        <v>60</v>
      </c>
      <c r="G45" s="66">
        <v>16</v>
      </c>
      <c r="H45" s="66">
        <v>47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4">
        <v>120</v>
      </c>
      <c r="S45" s="15">
        <f t="shared" si="2"/>
        <v>3</v>
      </c>
      <c r="T45" s="26">
        <f t="shared" si="3"/>
        <v>2.5000000000000001E-2</v>
      </c>
    </row>
    <row r="46" spans="1:20" ht="27.75" customHeight="1">
      <c r="A46" s="31"/>
      <c r="B46" s="48" t="s">
        <v>28</v>
      </c>
      <c r="C46" s="49" t="s">
        <v>29</v>
      </c>
      <c r="D46" s="11" t="s">
        <v>62</v>
      </c>
      <c r="E46" s="65">
        <f>SUM(E47:E48)</f>
        <v>1241</v>
      </c>
      <c r="F46" s="65">
        <f t="shared" ref="F46" si="139">SUM(F47:F48)</f>
        <v>1165</v>
      </c>
      <c r="G46" s="65">
        <f t="shared" ref="G46" si="140">SUM(G47:G48)</f>
        <v>73</v>
      </c>
      <c r="H46" s="65">
        <f t="shared" ref="H46" si="141">SUM(H47:H48)</f>
        <v>3</v>
      </c>
      <c r="I46" s="65">
        <f t="shared" ref="I46" si="142">SUM(I47:I48)</f>
        <v>0</v>
      </c>
      <c r="J46" s="65">
        <f t="shared" ref="J46" si="143">SUM(J47:J48)</f>
        <v>0</v>
      </c>
      <c r="K46" s="65">
        <f t="shared" ref="K46" si="144">SUM(K47:K48)</f>
        <v>0</v>
      </c>
      <c r="L46" s="65">
        <f t="shared" ref="L46" si="145">SUM(L47:L48)</f>
        <v>0</v>
      </c>
      <c r="M46" s="65">
        <f t="shared" ref="M46" si="146">SUM(M47:M48)</f>
        <v>0</v>
      </c>
      <c r="N46" s="65">
        <f t="shared" ref="N46" si="147">SUM(N47:N48)</f>
        <v>0</v>
      </c>
      <c r="O46" s="65">
        <f t="shared" ref="O46" si="148">SUM(O47:O48)</f>
        <v>0</v>
      </c>
      <c r="P46" s="65">
        <f t="shared" ref="P46" si="149">SUM(P47:P48)</f>
        <v>0</v>
      </c>
      <c r="Q46" s="65">
        <f t="shared" ref="Q46" si="150">SUM(Q47:Q48)</f>
        <v>0</v>
      </c>
      <c r="R46" s="62">
        <f>SUM(R47:R48)</f>
        <v>4011</v>
      </c>
      <c r="S46" s="15">
        <f t="shared" si="2"/>
        <v>-2770</v>
      </c>
      <c r="T46" s="26">
        <f t="shared" si="3"/>
        <v>-0.6906008476689105</v>
      </c>
    </row>
    <row r="47" spans="1:20" ht="27.75" customHeight="1">
      <c r="A47" s="31"/>
      <c r="B47" s="48"/>
      <c r="C47" s="49"/>
      <c r="D47" s="2" t="s">
        <v>80</v>
      </c>
      <c r="E47" s="66">
        <f>SUM(F47:Q47)</f>
        <v>853</v>
      </c>
      <c r="F47" s="66">
        <v>799</v>
      </c>
      <c r="G47" s="66">
        <v>51</v>
      </c>
      <c r="H47" s="66">
        <v>3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  <c r="R47" s="64">
        <v>3156</v>
      </c>
      <c r="S47" s="15">
        <f t="shared" si="2"/>
        <v>-2303</v>
      </c>
      <c r="T47" s="26">
        <f t="shared" si="3"/>
        <v>-0.72972116603295312</v>
      </c>
    </row>
    <row r="48" spans="1:20" ht="27.75" customHeight="1">
      <c r="A48" s="31"/>
      <c r="B48" s="48"/>
      <c r="C48" s="49"/>
      <c r="D48" s="3" t="s">
        <v>82</v>
      </c>
      <c r="E48" s="66">
        <f>SUM(F48:Q48)</f>
        <v>388</v>
      </c>
      <c r="F48" s="66">
        <v>366</v>
      </c>
      <c r="G48" s="66">
        <v>22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4">
        <v>855</v>
      </c>
      <c r="S48" s="15">
        <f t="shared" si="2"/>
        <v>-467</v>
      </c>
      <c r="T48" s="26">
        <f t="shared" si="3"/>
        <v>-0.54619883040935668</v>
      </c>
    </row>
    <row r="49" spans="1:20" ht="27.75" customHeight="1">
      <c r="A49" s="31"/>
      <c r="B49" s="48" t="s">
        <v>30</v>
      </c>
      <c r="C49" s="49" t="s">
        <v>31</v>
      </c>
      <c r="D49" s="11" t="s">
        <v>62</v>
      </c>
      <c r="E49" s="65">
        <f>SUM(E50:E51)</f>
        <v>599</v>
      </c>
      <c r="F49" s="65">
        <f t="shared" ref="F49" si="151">SUM(F50:F51)</f>
        <v>359</v>
      </c>
      <c r="G49" s="65">
        <f t="shared" ref="G49" si="152">SUM(G50:G51)</f>
        <v>41</v>
      </c>
      <c r="H49" s="65">
        <f t="shared" ref="H49" si="153">SUM(H50:H51)</f>
        <v>160</v>
      </c>
      <c r="I49" s="65">
        <f t="shared" ref="I49" si="154">SUM(I50:I51)</f>
        <v>7</v>
      </c>
      <c r="J49" s="65">
        <f t="shared" ref="J49" si="155">SUM(J50:J51)</f>
        <v>32</v>
      </c>
      <c r="K49" s="65">
        <f t="shared" ref="K49" si="156">SUM(K50:K51)</f>
        <v>0</v>
      </c>
      <c r="L49" s="65">
        <f t="shared" ref="L49" si="157">SUM(L50:L51)</f>
        <v>0</v>
      </c>
      <c r="M49" s="65">
        <f t="shared" ref="M49" si="158">SUM(M50:M51)</f>
        <v>0</v>
      </c>
      <c r="N49" s="65">
        <f t="shared" ref="N49" si="159">SUM(N50:N51)</f>
        <v>0</v>
      </c>
      <c r="O49" s="65">
        <f t="shared" ref="O49" si="160">SUM(O50:O51)</f>
        <v>0</v>
      </c>
      <c r="P49" s="65">
        <f t="shared" ref="P49" si="161">SUM(P50:P51)</f>
        <v>0</v>
      </c>
      <c r="Q49" s="65">
        <f t="shared" ref="Q49" si="162">SUM(Q50:Q51)</f>
        <v>0</v>
      </c>
      <c r="R49" s="62">
        <f>SUM(R50:R51)</f>
        <v>562</v>
      </c>
      <c r="S49" s="15">
        <f t="shared" si="2"/>
        <v>37</v>
      </c>
      <c r="T49" s="26">
        <f t="shared" si="3"/>
        <v>6.5836298932384338E-2</v>
      </c>
    </row>
    <row r="50" spans="1:20" ht="27.75" customHeight="1">
      <c r="A50" s="31"/>
      <c r="B50" s="48"/>
      <c r="C50" s="49"/>
      <c r="D50" s="2" t="s">
        <v>80</v>
      </c>
      <c r="E50" s="66">
        <f>SUM(F50:Q50)</f>
        <v>497</v>
      </c>
      <c r="F50" s="66">
        <v>293</v>
      </c>
      <c r="G50" s="66">
        <v>31</v>
      </c>
      <c r="H50" s="66">
        <v>134</v>
      </c>
      <c r="I50" s="66">
        <v>7</v>
      </c>
      <c r="J50" s="66">
        <v>32</v>
      </c>
      <c r="K50" s="66">
        <v>0</v>
      </c>
      <c r="L50" s="66">
        <v>0</v>
      </c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4">
        <v>432</v>
      </c>
      <c r="S50" s="15">
        <f t="shared" si="2"/>
        <v>65</v>
      </c>
      <c r="T50" s="26">
        <f t="shared" si="3"/>
        <v>0.15046296296296297</v>
      </c>
    </row>
    <row r="51" spans="1:20" ht="27.75" customHeight="1">
      <c r="A51" s="31"/>
      <c r="B51" s="48"/>
      <c r="C51" s="49"/>
      <c r="D51" s="3" t="s">
        <v>82</v>
      </c>
      <c r="E51" s="66">
        <f>SUM(F51:Q51)</f>
        <v>102</v>
      </c>
      <c r="F51" s="66">
        <v>66</v>
      </c>
      <c r="G51" s="66">
        <v>10</v>
      </c>
      <c r="H51" s="66">
        <v>26</v>
      </c>
      <c r="I51" s="66">
        <v>0</v>
      </c>
      <c r="J51" s="66">
        <v>0</v>
      </c>
      <c r="K51" s="66">
        <v>0</v>
      </c>
      <c r="L51" s="66">
        <v>0</v>
      </c>
      <c r="M51" s="66">
        <v>0</v>
      </c>
      <c r="N51" s="66">
        <v>0</v>
      </c>
      <c r="O51" s="66">
        <v>0</v>
      </c>
      <c r="P51" s="66">
        <v>0</v>
      </c>
      <c r="Q51" s="66">
        <v>0</v>
      </c>
      <c r="R51" s="64">
        <v>130</v>
      </c>
      <c r="S51" s="15">
        <f t="shared" si="2"/>
        <v>-28</v>
      </c>
      <c r="T51" s="26">
        <f t="shared" si="3"/>
        <v>-0.2153846153846154</v>
      </c>
    </row>
    <row r="52" spans="1:20" ht="27.75" customHeight="1">
      <c r="A52" s="31"/>
      <c r="B52" s="48" t="s">
        <v>32</v>
      </c>
      <c r="C52" s="49" t="s">
        <v>33</v>
      </c>
      <c r="D52" s="11" t="s">
        <v>62</v>
      </c>
      <c r="E52" s="65">
        <f>SUM(E53:E54)</f>
        <v>669</v>
      </c>
      <c r="F52" s="65">
        <f t="shared" ref="F52" si="163">SUM(F53:F54)</f>
        <v>512</v>
      </c>
      <c r="G52" s="65">
        <f t="shared" ref="G52" si="164">SUM(G53:G54)</f>
        <v>27</v>
      </c>
      <c r="H52" s="65">
        <f t="shared" ref="H52" si="165">SUM(H53:H54)</f>
        <v>122</v>
      </c>
      <c r="I52" s="65">
        <f t="shared" ref="I52" si="166">SUM(I53:I54)</f>
        <v>1</v>
      </c>
      <c r="J52" s="65">
        <f t="shared" ref="J52" si="167">SUM(J53:J54)</f>
        <v>7</v>
      </c>
      <c r="K52" s="65">
        <f t="shared" ref="K52" si="168">SUM(K53:K54)</f>
        <v>0</v>
      </c>
      <c r="L52" s="65">
        <f t="shared" ref="L52" si="169">SUM(L53:L54)</f>
        <v>0</v>
      </c>
      <c r="M52" s="65">
        <f t="shared" ref="M52" si="170">SUM(M53:M54)</f>
        <v>0</v>
      </c>
      <c r="N52" s="65">
        <f t="shared" ref="N52" si="171">SUM(N53:N54)</f>
        <v>0</v>
      </c>
      <c r="O52" s="65">
        <f t="shared" ref="O52" si="172">SUM(O53:O54)</f>
        <v>0</v>
      </c>
      <c r="P52" s="65">
        <f t="shared" ref="P52" si="173">SUM(P53:P54)</f>
        <v>0</v>
      </c>
      <c r="Q52" s="65">
        <f t="shared" ref="Q52" si="174">SUM(Q53:Q54)</f>
        <v>0</v>
      </c>
      <c r="R52" s="62">
        <f>SUM(R53:R54)</f>
        <v>735</v>
      </c>
      <c r="S52" s="15">
        <f t="shared" si="2"/>
        <v>-66</v>
      </c>
      <c r="T52" s="26">
        <f t="shared" si="3"/>
        <v>-8.9795918367346933E-2</v>
      </c>
    </row>
    <row r="53" spans="1:20" ht="27.75" customHeight="1">
      <c r="A53" s="31"/>
      <c r="B53" s="48"/>
      <c r="C53" s="49"/>
      <c r="D53" s="2" t="s">
        <v>80</v>
      </c>
      <c r="E53" s="66">
        <f>SUM(F53:Q53)</f>
        <v>600</v>
      </c>
      <c r="F53" s="66">
        <v>460</v>
      </c>
      <c r="G53" s="66">
        <v>27</v>
      </c>
      <c r="H53" s="66">
        <v>105</v>
      </c>
      <c r="I53" s="66">
        <v>1</v>
      </c>
      <c r="J53" s="66">
        <v>7</v>
      </c>
      <c r="K53" s="66">
        <v>0</v>
      </c>
      <c r="L53" s="66">
        <v>0</v>
      </c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4">
        <v>617</v>
      </c>
      <c r="S53" s="15">
        <f t="shared" si="2"/>
        <v>-17</v>
      </c>
      <c r="T53" s="26">
        <f t="shared" si="3"/>
        <v>-2.7552674230145867E-2</v>
      </c>
    </row>
    <row r="54" spans="1:20" ht="27.75" customHeight="1">
      <c r="A54" s="31"/>
      <c r="B54" s="48"/>
      <c r="C54" s="49"/>
      <c r="D54" s="3" t="s">
        <v>82</v>
      </c>
      <c r="E54" s="66">
        <f>SUM(F54:Q54)</f>
        <v>69</v>
      </c>
      <c r="F54" s="66">
        <v>52</v>
      </c>
      <c r="G54" s="66">
        <v>0</v>
      </c>
      <c r="H54" s="66">
        <v>17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0</v>
      </c>
      <c r="P54" s="66">
        <v>0</v>
      </c>
      <c r="Q54" s="66">
        <v>0</v>
      </c>
      <c r="R54" s="64">
        <v>118</v>
      </c>
      <c r="S54" s="15">
        <f t="shared" si="2"/>
        <v>-49</v>
      </c>
      <c r="T54" s="26">
        <f t="shared" si="3"/>
        <v>-0.4152542372881356</v>
      </c>
    </row>
    <row r="55" spans="1:20" ht="27.75" customHeight="1">
      <c r="A55" s="31"/>
      <c r="B55" s="48" t="s">
        <v>34</v>
      </c>
      <c r="C55" s="49" t="s">
        <v>35</v>
      </c>
      <c r="D55" s="11" t="s">
        <v>62</v>
      </c>
      <c r="E55" s="65">
        <f>SUM(E56:E57)</f>
        <v>411</v>
      </c>
      <c r="F55" s="65">
        <f t="shared" ref="F55" si="175">SUM(F56:F57)</f>
        <v>122</v>
      </c>
      <c r="G55" s="65">
        <f t="shared" ref="G55" si="176">SUM(G56:G57)</f>
        <v>0</v>
      </c>
      <c r="H55" s="65">
        <f t="shared" ref="H55" si="177">SUM(H56:H57)</f>
        <v>287</v>
      </c>
      <c r="I55" s="65">
        <f t="shared" ref="I55" si="178">SUM(I56:I57)</f>
        <v>0</v>
      </c>
      <c r="J55" s="65">
        <f t="shared" ref="J55" si="179">SUM(J56:J57)</f>
        <v>0</v>
      </c>
      <c r="K55" s="65">
        <f t="shared" ref="K55" si="180">SUM(K56:K57)</f>
        <v>0</v>
      </c>
      <c r="L55" s="65">
        <f t="shared" ref="L55" si="181">SUM(L56:L57)</f>
        <v>0</v>
      </c>
      <c r="M55" s="65">
        <f t="shared" ref="M55" si="182">SUM(M56:M57)</f>
        <v>2</v>
      </c>
      <c r="N55" s="65">
        <f t="shared" ref="N55" si="183">SUM(N56:N57)</f>
        <v>0</v>
      </c>
      <c r="O55" s="65">
        <f t="shared" ref="O55" si="184">SUM(O56:O57)</f>
        <v>0</v>
      </c>
      <c r="P55" s="65">
        <f t="shared" ref="P55" si="185">SUM(P56:P57)</f>
        <v>0</v>
      </c>
      <c r="Q55" s="65">
        <f t="shared" ref="Q55" si="186">SUM(Q56:Q57)</f>
        <v>0</v>
      </c>
      <c r="R55" s="62">
        <f>SUM(R56:R57)</f>
        <v>228</v>
      </c>
      <c r="S55" s="15">
        <f t="shared" si="2"/>
        <v>183</v>
      </c>
      <c r="T55" s="26">
        <f t="shared" si="3"/>
        <v>0.80263157894736847</v>
      </c>
    </row>
    <row r="56" spans="1:20" ht="27.75" customHeight="1">
      <c r="A56" s="31"/>
      <c r="B56" s="48"/>
      <c r="C56" s="49"/>
      <c r="D56" s="2" t="s">
        <v>80</v>
      </c>
      <c r="E56" s="66">
        <f>SUM(F56:Q56)</f>
        <v>309</v>
      </c>
      <c r="F56" s="66">
        <v>109</v>
      </c>
      <c r="G56" s="66">
        <v>0</v>
      </c>
      <c r="H56" s="66">
        <v>198</v>
      </c>
      <c r="I56" s="66">
        <v>0</v>
      </c>
      <c r="J56" s="66">
        <v>0</v>
      </c>
      <c r="K56" s="66">
        <v>0</v>
      </c>
      <c r="L56" s="66">
        <v>0</v>
      </c>
      <c r="M56" s="66">
        <v>2</v>
      </c>
      <c r="N56" s="66">
        <v>0</v>
      </c>
      <c r="O56" s="66">
        <v>0</v>
      </c>
      <c r="P56" s="66">
        <v>0</v>
      </c>
      <c r="Q56" s="66">
        <v>0</v>
      </c>
      <c r="R56" s="64">
        <v>191</v>
      </c>
      <c r="S56" s="15">
        <f t="shared" si="2"/>
        <v>118</v>
      </c>
      <c r="T56" s="26">
        <f t="shared" si="3"/>
        <v>0.61780104712041883</v>
      </c>
    </row>
    <row r="57" spans="1:20" ht="27.75" customHeight="1">
      <c r="A57" s="31"/>
      <c r="B57" s="48"/>
      <c r="C57" s="49"/>
      <c r="D57" s="3" t="s">
        <v>82</v>
      </c>
      <c r="E57" s="66">
        <f>SUM(F57:Q57)</f>
        <v>102</v>
      </c>
      <c r="F57" s="66">
        <v>13</v>
      </c>
      <c r="G57" s="66">
        <v>0</v>
      </c>
      <c r="H57" s="66">
        <v>89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4">
        <v>37</v>
      </c>
      <c r="S57" s="15">
        <f t="shared" si="2"/>
        <v>65</v>
      </c>
      <c r="T57" s="26">
        <f t="shared" si="3"/>
        <v>1.7567567567567568</v>
      </c>
    </row>
    <row r="58" spans="1:20" ht="27.75" customHeight="1">
      <c r="A58" s="31"/>
      <c r="B58" s="48" t="s">
        <v>36</v>
      </c>
      <c r="C58" s="49" t="s">
        <v>37</v>
      </c>
      <c r="D58" s="11" t="s">
        <v>62</v>
      </c>
      <c r="E58" s="65">
        <f>SUM(E59:E60)</f>
        <v>1018</v>
      </c>
      <c r="F58" s="65">
        <f t="shared" ref="F58" si="187">SUM(F59:F60)</f>
        <v>465</v>
      </c>
      <c r="G58" s="65">
        <f t="shared" ref="G58" si="188">SUM(G59:G60)</f>
        <v>0</v>
      </c>
      <c r="H58" s="65">
        <f t="shared" ref="H58" si="189">SUM(H59:H60)</f>
        <v>510</v>
      </c>
      <c r="I58" s="65">
        <f t="shared" ref="I58" si="190">SUM(I59:I60)</f>
        <v>43</v>
      </c>
      <c r="J58" s="65">
        <f t="shared" ref="J58" si="191">SUM(J59:J60)</f>
        <v>0</v>
      </c>
      <c r="K58" s="65">
        <f t="shared" ref="K58" si="192">SUM(K59:K60)</f>
        <v>0</v>
      </c>
      <c r="L58" s="65">
        <f t="shared" ref="L58" si="193">SUM(L59:L60)</f>
        <v>0</v>
      </c>
      <c r="M58" s="65">
        <f t="shared" ref="M58" si="194">SUM(M59:M60)</f>
        <v>0</v>
      </c>
      <c r="N58" s="65">
        <f t="shared" ref="N58" si="195">SUM(N59:N60)</f>
        <v>0</v>
      </c>
      <c r="O58" s="65">
        <f t="shared" ref="O58" si="196">SUM(O59:O60)</f>
        <v>0</v>
      </c>
      <c r="P58" s="65">
        <f t="shared" ref="P58" si="197">SUM(P59:P60)</f>
        <v>0</v>
      </c>
      <c r="Q58" s="65">
        <f t="shared" ref="Q58" si="198">SUM(Q59:Q60)</f>
        <v>0</v>
      </c>
      <c r="R58" s="62">
        <f>SUM(R59:R60)</f>
        <v>1006</v>
      </c>
      <c r="S58" s="15">
        <f t="shared" si="2"/>
        <v>12</v>
      </c>
      <c r="T58" s="26">
        <f t="shared" si="3"/>
        <v>1.1928429423459244E-2</v>
      </c>
    </row>
    <row r="59" spans="1:20" ht="27.75" customHeight="1">
      <c r="A59" s="31"/>
      <c r="B59" s="48"/>
      <c r="C59" s="49"/>
      <c r="D59" s="2" t="s">
        <v>80</v>
      </c>
      <c r="E59" s="66">
        <f>SUM(F59:Q59)</f>
        <v>747</v>
      </c>
      <c r="F59" s="66">
        <v>356</v>
      </c>
      <c r="G59" s="66">
        <v>0</v>
      </c>
      <c r="H59" s="66">
        <v>368</v>
      </c>
      <c r="I59" s="66">
        <v>23</v>
      </c>
      <c r="J59" s="66">
        <v>0</v>
      </c>
      <c r="K59" s="66">
        <v>0</v>
      </c>
      <c r="L59" s="66">
        <v>0</v>
      </c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4">
        <v>765</v>
      </c>
      <c r="S59" s="15">
        <f t="shared" si="2"/>
        <v>-18</v>
      </c>
      <c r="T59" s="26">
        <f t="shared" si="3"/>
        <v>-2.3529411764705882E-2</v>
      </c>
    </row>
    <row r="60" spans="1:20" ht="27.75" customHeight="1" thickBot="1">
      <c r="A60" s="32"/>
      <c r="B60" s="56"/>
      <c r="C60" s="57"/>
      <c r="D60" s="27" t="s">
        <v>82</v>
      </c>
      <c r="E60" s="67">
        <f>SUM(F60:Q60)</f>
        <v>271</v>
      </c>
      <c r="F60" s="67">
        <v>109</v>
      </c>
      <c r="G60" s="67">
        <v>0</v>
      </c>
      <c r="H60" s="67">
        <v>142</v>
      </c>
      <c r="I60" s="67">
        <v>20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8">
        <v>241</v>
      </c>
      <c r="S60" s="28">
        <f t="shared" si="2"/>
        <v>30</v>
      </c>
      <c r="T60" s="29">
        <f t="shared" si="3"/>
        <v>0.12448132780082988</v>
      </c>
    </row>
  </sheetData>
  <mergeCells count="44">
    <mergeCell ref="B2:C3"/>
    <mergeCell ref="B4:C6"/>
    <mergeCell ref="E2:Q2"/>
    <mergeCell ref="D2:D3"/>
    <mergeCell ref="B1:T1"/>
    <mergeCell ref="B52:B54"/>
    <mergeCell ref="B49:B51"/>
    <mergeCell ref="C49:C51"/>
    <mergeCell ref="B58:B60"/>
    <mergeCell ref="B55:B57"/>
    <mergeCell ref="C55:C57"/>
    <mergeCell ref="C58:C60"/>
    <mergeCell ref="C52:C54"/>
    <mergeCell ref="B40:B42"/>
    <mergeCell ref="C37:C39"/>
    <mergeCell ref="B43:B45"/>
    <mergeCell ref="B46:B48"/>
    <mergeCell ref="C43:C45"/>
    <mergeCell ref="C46:C48"/>
    <mergeCell ref="C40:C42"/>
    <mergeCell ref="B34:B36"/>
    <mergeCell ref="C31:C33"/>
    <mergeCell ref="C34:C36"/>
    <mergeCell ref="B37:B39"/>
    <mergeCell ref="B25:B27"/>
    <mergeCell ref="B28:B30"/>
    <mergeCell ref="C25:C27"/>
    <mergeCell ref="C28:C30"/>
    <mergeCell ref="B22:B24"/>
    <mergeCell ref="C22:C24"/>
    <mergeCell ref="B31:B33"/>
    <mergeCell ref="S2:S3"/>
    <mergeCell ref="T2:T3"/>
    <mergeCell ref="R2:R3"/>
    <mergeCell ref="B19:B21"/>
    <mergeCell ref="C19:C21"/>
    <mergeCell ref="B13:B15"/>
    <mergeCell ref="B16:B18"/>
    <mergeCell ref="C13:C15"/>
    <mergeCell ref="B7:B9"/>
    <mergeCell ref="B10:B12"/>
    <mergeCell ref="C7:C9"/>
    <mergeCell ref="C10:C12"/>
    <mergeCell ref="C16:C18"/>
  </mergeCells>
  <phoneticPr fontId="2" type="noConversion"/>
  <pageMargins left="0.59055118110236227" right="0.39370078740157483" top="0.6692913385826772" bottom="0.59055118110236227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지방도집계표</vt:lpstr>
      <vt:lpstr>군도집계표</vt:lpstr>
      <vt:lpstr>군도집계표!Print_Titles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!</dc:creator>
  <cp:lastModifiedBy>User</cp:lastModifiedBy>
  <cp:lastPrinted>2014-11-03T01:59:54Z</cp:lastPrinted>
  <dcterms:created xsi:type="dcterms:W3CDTF">2006-09-28T06:43:19Z</dcterms:created>
  <dcterms:modified xsi:type="dcterms:W3CDTF">2014-11-03T02:01:34Z</dcterms:modified>
</cp:coreProperties>
</file>