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6430" windowHeight="11175"/>
  </bookViews>
  <sheets>
    <sheet name="급경사지조서" sheetId="1" r:id="rId1"/>
  </sheets>
  <externalReferences>
    <externalReference r:id="rId2"/>
  </externalReferences>
  <definedNames>
    <definedName name="_xlnm.Database">급경사지조서!$A$1:$I$43</definedName>
  </definedNames>
  <calcPr calcId="145621"/>
</workbook>
</file>

<file path=xl/calcChain.xml><?xml version="1.0" encoding="utf-8"?>
<calcChain xmlns="http://schemas.openxmlformats.org/spreadsheetml/2006/main">
  <c r="J2" i="1" l="1"/>
  <c r="I2" i="1"/>
  <c r="H2" i="1"/>
  <c r="F2" i="1"/>
  <c r="L38" i="1"/>
  <c r="K38" i="1" s="1"/>
  <c r="L41" i="1"/>
  <c r="K41" i="1" s="1"/>
  <c r="L39" i="1"/>
  <c r="K39" i="1" s="1"/>
  <c r="L28" i="1"/>
  <c r="K28" i="1" s="1"/>
  <c r="L21" i="1"/>
  <c r="K21" i="1" s="1"/>
  <c r="L4" i="1"/>
  <c r="K4" i="1" s="1"/>
  <c r="L29" i="1"/>
  <c r="K29" i="1" s="1"/>
  <c r="L9" i="1"/>
  <c r="K9" i="1" s="1"/>
  <c r="L30" i="1"/>
  <c r="K30" i="1" s="1"/>
  <c r="L6" i="1"/>
  <c r="K6" i="1" s="1"/>
  <c r="L22" i="1"/>
  <c r="K22" i="1" s="1"/>
  <c r="L7" i="1"/>
  <c r="K7" i="1" s="1"/>
  <c r="L23" i="1"/>
  <c r="K23" i="1" s="1"/>
  <c r="L24" i="1"/>
  <c r="K24" i="1" s="1"/>
  <c r="L8" i="1"/>
  <c r="K8" i="1" s="1"/>
  <c r="L25" i="1"/>
  <c r="K25" i="1" s="1"/>
  <c r="L26" i="1"/>
  <c r="K26" i="1" s="1"/>
  <c r="L27" i="1"/>
  <c r="K27" i="1" s="1"/>
  <c r="L34" i="1"/>
  <c r="K34" i="1" s="1"/>
  <c r="L3" i="1"/>
  <c r="K3" i="1" s="1"/>
  <c r="L36" i="1"/>
  <c r="K36" i="1" s="1"/>
  <c r="L12" i="1"/>
  <c r="K12" i="1" s="1"/>
  <c r="L35" i="1"/>
  <c r="K35" i="1" s="1"/>
  <c r="L19" i="1"/>
  <c r="K19" i="1" s="1"/>
  <c r="L5" i="1"/>
  <c r="K5" i="1" s="1"/>
  <c r="L37" i="1"/>
  <c r="K37" i="1" s="1"/>
  <c r="L33" i="1"/>
  <c r="K33" i="1" s="1"/>
  <c r="L11" i="1"/>
  <c r="K11" i="1" s="1"/>
  <c r="L31" i="1"/>
  <c r="K31" i="1" s="1"/>
  <c r="L32" i="1"/>
  <c r="K32" i="1" s="1"/>
  <c r="L10" i="1"/>
  <c r="K10" i="1" s="1"/>
  <c r="L20" i="1"/>
  <c r="K20" i="1" s="1"/>
  <c r="L42" i="1"/>
  <c r="K42" i="1" s="1"/>
  <c r="L16" i="1"/>
  <c r="K16" i="1" s="1"/>
  <c r="L15" i="1"/>
  <c r="K15" i="1" s="1"/>
  <c r="L43" i="1"/>
  <c r="K43" i="1" s="1"/>
  <c r="L14" i="1"/>
  <c r="K14" i="1" s="1"/>
  <c r="L17" i="1"/>
  <c r="K17" i="1" s="1"/>
  <c r="L18" i="1"/>
  <c r="K18" i="1" s="1"/>
  <c r="L13" i="1"/>
  <c r="K13" i="1" s="1"/>
  <c r="L40" i="1"/>
  <c r="K40" i="1" s="1"/>
  <c r="B18" i="1"/>
  <c r="B5" i="1"/>
  <c r="B38" i="1"/>
  <c r="B13" i="1"/>
  <c r="B10" i="1"/>
  <c r="B17" i="1"/>
  <c r="B3" i="1"/>
  <c r="B15" i="1"/>
  <c r="B29" i="1"/>
  <c r="B24" i="1"/>
  <c r="B11" i="1"/>
  <c r="B19" i="1"/>
  <c r="B42" i="1"/>
  <c r="B33" i="1"/>
  <c r="B32" i="1"/>
  <c r="B9" i="1"/>
  <c r="B6" i="1"/>
  <c r="B21" i="1"/>
  <c r="B26" i="1"/>
  <c r="B34" i="1"/>
  <c r="B23" i="1"/>
  <c r="B41" i="1"/>
  <c r="B20" i="1"/>
  <c r="B40" i="1"/>
  <c r="B8" i="1"/>
  <c r="B7" i="1"/>
  <c r="B14" i="1"/>
  <c r="B27" i="1"/>
  <c r="B12" i="1"/>
  <c r="B35" i="1"/>
  <c r="B16" i="1"/>
  <c r="B31" i="1"/>
  <c r="B22" i="1"/>
  <c r="B30" i="1"/>
  <c r="B39" i="1"/>
  <c r="B4" i="1"/>
  <c r="B28" i="1"/>
  <c r="B43" i="1"/>
  <c r="B36" i="1"/>
  <c r="B25" i="1"/>
  <c r="B37" i="1"/>
  <c r="K2" i="1" l="1"/>
</calcChain>
</file>

<file path=xl/sharedStrings.xml><?xml version="1.0" encoding="utf-8"?>
<sst xmlns="http://schemas.openxmlformats.org/spreadsheetml/2006/main" count="284" uniqueCount="176">
  <si>
    <t>PNU</t>
  </si>
  <si>
    <t>JIBUN</t>
  </si>
  <si>
    <t>총구적</t>
  </si>
  <si>
    <t>편입구적</t>
  </si>
  <si>
    <t>4215011600106010010</t>
  </si>
  <si>
    <t>601-10도</t>
  </si>
  <si>
    <t>4215011600101140001</t>
  </si>
  <si>
    <t>114-1대</t>
  </si>
  <si>
    <t>4215011600200010000</t>
  </si>
  <si>
    <t>산1임</t>
  </si>
  <si>
    <t>4215011600101140006</t>
  </si>
  <si>
    <t>114-6대</t>
  </si>
  <si>
    <t>4215011600100120027</t>
  </si>
  <si>
    <t>12-27대</t>
  </si>
  <si>
    <t>4215011600100120020</t>
  </si>
  <si>
    <t>12-20대</t>
  </si>
  <si>
    <t>4215011600100090002</t>
  </si>
  <si>
    <t>9-2임</t>
  </si>
  <si>
    <t>4215011600100120028</t>
  </si>
  <si>
    <t>12-28대</t>
  </si>
  <si>
    <t>4215011600100090007</t>
  </si>
  <si>
    <t>9-7대</t>
  </si>
  <si>
    <t>4215011600100120029</t>
  </si>
  <si>
    <t>12-29대</t>
  </si>
  <si>
    <t>4215011600100090004</t>
  </si>
  <si>
    <t>9-4대</t>
  </si>
  <si>
    <t>4215011600100120021</t>
  </si>
  <si>
    <t>12-21대</t>
  </si>
  <si>
    <t>4215011600100090005</t>
  </si>
  <si>
    <t>9-5대</t>
  </si>
  <si>
    <t>4215011600100120022</t>
  </si>
  <si>
    <t>12-22대</t>
  </si>
  <si>
    <t>4215011600100120023</t>
  </si>
  <si>
    <t>12-23대</t>
  </si>
  <si>
    <t>4215011600100090006</t>
  </si>
  <si>
    <t>9-6대</t>
  </si>
  <si>
    <t>4215011600100120024</t>
  </si>
  <si>
    <t>12-24대</t>
  </si>
  <si>
    <t>4215011600100120025</t>
  </si>
  <si>
    <t>12-25대</t>
  </si>
  <si>
    <t>4215011600100120026</t>
  </si>
  <si>
    <t>12-26대</t>
  </si>
  <si>
    <t>4215011600100120065</t>
  </si>
  <si>
    <t>12-65도</t>
  </si>
  <si>
    <t>4215011600100090001</t>
  </si>
  <si>
    <t>9-1대</t>
  </si>
  <si>
    <t>4215011600101110002</t>
  </si>
  <si>
    <t>111-2대</t>
  </si>
  <si>
    <t>4215011600100090010</t>
  </si>
  <si>
    <t>9-10도</t>
  </si>
  <si>
    <t>4215011600100120066</t>
  </si>
  <si>
    <t>12-66도</t>
  </si>
  <si>
    <t>4215011600100120001</t>
  </si>
  <si>
    <t>12-1대</t>
  </si>
  <si>
    <t>4215011600100090003</t>
  </si>
  <si>
    <t>9-3대</t>
  </si>
  <si>
    <t>4215011600101110010</t>
  </si>
  <si>
    <t>111-10답</t>
  </si>
  <si>
    <t>4215011600100120032</t>
  </si>
  <si>
    <t>12-32대</t>
  </si>
  <si>
    <t>4215011600100090009</t>
  </si>
  <si>
    <t>9-9대</t>
  </si>
  <si>
    <t>4215011600100120030</t>
  </si>
  <si>
    <t>12-30대</t>
  </si>
  <si>
    <t>4215011600100120031</t>
  </si>
  <si>
    <t>12-31대</t>
  </si>
  <si>
    <t>4215011600100090008</t>
  </si>
  <si>
    <t>9-8대</t>
  </si>
  <si>
    <t>4215011600100120006</t>
  </si>
  <si>
    <t>12-6대</t>
  </si>
  <si>
    <t>4215012100106410000</t>
  </si>
  <si>
    <t>641전</t>
  </si>
  <si>
    <t>4215011600100100004</t>
  </si>
  <si>
    <t>10-4 대</t>
  </si>
  <si>
    <t>4215011600100100003</t>
  </si>
  <si>
    <t>10-3임</t>
  </si>
  <si>
    <t>4215012100108240084</t>
  </si>
  <si>
    <t>824-84 도</t>
  </si>
  <si>
    <t>4215011600100100002</t>
  </si>
  <si>
    <t>10-2대</t>
  </si>
  <si>
    <t>4215011600100100005</t>
  </si>
  <si>
    <t>10-5 대</t>
  </si>
  <si>
    <t>4215011600100100006</t>
  </si>
  <si>
    <t>10-6 대</t>
  </si>
  <si>
    <t>4215011600100100001</t>
  </si>
  <si>
    <t>10-1임</t>
  </si>
  <si>
    <t>지번</t>
    <phoneticPr fontId="18" type="noConversion"/>
  </si>
  <si>
    <t>601-10</t>
  </si>
  <si>
    <t>114-1</t>
  </si>
  <si>
    <t>산1</t>
  </si>
  <si>
    <t>114-6</t>
  </si>
  <si>
    <t>12-27</t>
  </si>
  <si>
    <t>12-20</t>
  </si>
  <si>
    <t>9-2</t>
  </si>
  <si>
    <t>12-28</t>
  </si>
  <si>
    <t>9-7</t>
  </si>
  <si>
    <t>12-29</t>
  </si>
  <si>
    <t>9-4</t>
  </si>
  <si>
    <t>12-21</t>
  </si>
  <si>
    <t>9-5</t>
  </si>
  <si>
    <t>12-22</t>
  </si>
  <si>
    <t>12-23</t>
  </si>
  <si>
    <t>9-6</t>
  </si>
  <si>
    <t>12-24</t>
  </si>
  <si>
    <t>12-25</t>
  </si>
  <si>
    <t>12-26</t>
  </si>
  <si>
    <t>12-65</t>
  </si>
  <si>
    <t>9-1</t>
  </si>
  <si>
    <t>111-2</t>
  </si>
  <si>
    <t>9-10</t>
  </si>
  <si>
    <t>12-66</t>
  </si>
  <si>
    <t>12-1</t>
  </si>
  <si>
    <t>9-3</t>
  </si>
  <si>
    <t>111-10</t>
  </si>
  <si>
    <t>12-32</t>
  </si>
  <si>
    <t>9-9</t>
  </si>
  <si>
    <t>12-30</t>
  </si>
  <si>
    <t>12-31</t>
  </si>
  <si>
    <t>9-8</t>
  </si>
  <si>
    <t>12-6</t>
  </si>
  <si>
    <t>641</t>
  </si>
  <si>
    <t xml:space="preserve">10-4 </t>
  </si>
  <si>
    <t>10-3</t>
  </si>
  <si>
    <t xml:space="preserve">824-84 </t>
  </si>
  <si>
    <t>10-2</t>
  </si>
  <si>
    <t xml:space="preserve">10-5 </t>
  </si>
  <si>
    <t xml:space="preserve">10-6 </t>
  </si>
  <si>
    <t>10-1</t>
  </si>
  <si>
    <t>지목</t>
    <phoneticPr fontId="18" type="noConversion"/>
  </si>
  <si>
    <t>도</t>
  </si>
  <si>
    <t>대</t>
  </si>
  <si>
    <t>임</t>
  </si>
  <si>
    <t>답</t>
  </si>
  <si>
    <t>전</t>
  </si>
  <si>
    <t>내곡동</t>
  </si>
  <si>
    <t>노암동</t>
  </si>
  <si>
    <t>소재지</t>
    <phoneticPr fontId="18" type="noConversion"/>
  </si>
  <si>
    <t>연번</t>
    <phoneticPr fontId="18" type="noConversion"/>
  </si>
  <si>
    <t>지적면적</t>
    <phoneticPr fontId="18" type="noConversion"/>
  </si>
  <si>
    <t>편입면적</t>
    <phoneticPr fontId="18" type="noConversion"/>
  </si>
  <si>
    <t>소유자</t>
    <phoneticPr fontId="18" type="noConversion"/>
  </si>
  <si>
    <t>주소</t>
    <phoneticPr fontId="18" type="noConversion"/>
  </si>
  <si>
    <t>비고</t>
    <phoneticPr fontId="18" type="noConversion"/>
  </si>
  <si>
    <t>합계</t>
    <phoneticPr fontId="18" type="noConversion"/>
  </si>
  <si>
    <t>필지</t>
    <phoneticPr fontId="18" type="noConversion"/>
  </si>
  <si>
    <t>강원도(교육감)</t>
    <phoneticPr fontId="18" type="noConversion"/>
  </si>
  <si>
    <t>강릉시</t>
    <phoneticPr fontId="18" type="noConversion"/>
  </si>
  <si>
    <t>석미건설주식회사</t>
    <phoneticPr fontId="18" type="noConversion"/>
  </si>
  <si>
    <t>김해김씨취당종중</t>
    <phoneticPr fontId="18" type="noConversion"/>
  </si>
  <si>
    <t>국(기획재정부)</t>
    <phoneticPr fontId="18" type="noConversion"/>
  </si>
  <si>
    <t>강릉시 교동</t>
    <phoneticPr fontId="18" type="noConversion"/>
  </si>
  <si>
    <t>강원도 강릉시 내곡동</t>
    <phoneticPr fontId="18" type="noConversion"/>
  </si>
  <si>
    <t>대구 동구 불로동</t>
    <phoneticPr fontId="18" type="noConversion"/>
  </si>
  <si>
    <t>경기도 안성시 옥산동</t>
    <phoneticPr fontId="18" type="noConversion"/>
  </si>
  <si>
    <t>강원도 강릉시 성산면</t>
    <phoneticPr fontId="18" type="noConversion"/>
  </si>
  <si>
    <t>강원도 강릉시 성남동</t>
    <phoneticPr fontId="18" type="noConversion"/>
  </si>
  <si>
    <t>경기도 평택시 포승읍</t>
    <phoneticPr fontId="18" type="noConversion"/>
  </si>
  <si>
    <t>경상남도 창원시 성산구 안민동</t>
    <phoneticPr fontId="18" type="noConversion"/>
  </si>
  <si>
    <t>강릉시 강동면 안인진리</t>
    <phoneticPr fontId="18" type="noConversion"/>
  </si>
  <si>
    <t>모ㅇ계</t>
    <phoneticPr fontId="18" type="noConversion"/>
  </si>
  <si>
    <t>권ㅇ민</t>
    <phoneticPr fontId="18" type="noConversion"/>
  </si>
  <si>
    <t>김ㅇ남</t>
    <phoneticPr fontId="18" type="noConversion"/>
  </si>
  <si>
    <t>김ㅇ식</t>
    <phoneticPr fontId="18" type="noConversion"/>
  </si>
  <si>
    <t>안ㅇ태</t>
    <phoneticPr fontId="18" type="noConversion"/>
  </si>
  <si>
    <t>권ㅇ룡</t>
    <phoneticPr fontId="18" type="noConversion"/>
  </si>
  <si>
    <t>김ㅇ기</t>
    <phoneticPr fontId="18" type="noConversion"/>
  </si>
  <si>
    <t>오ㅇ란</t>
    <phoneticPr fontId="18" type="noConversion"/>
  </si>
  <si>
    <t>이ㅇ희</t>
    <phoneticPr fontId="18" type="noConversion"/>
  </si>
  <si>
    <t>고ㅇ혁</t>
    <phoneticPr fontId="18" type="noConversion"/>
  </si>
  <si>
    <t>박ㅇ자</t>
    <phoneticPr fontId="18" type="noConversion"/>
  </si>
  <si>
    <t>김ㅇ중</t>
    <phoneticPr fontId="18" type="noConversion"/>
  </si>
  <si>
    <t>윤ㅇ남</t>
    <phoneticPr fontId="18" type="noConversion"/>
  </si>
  <si>
    <t>손ㅇ진</t>
    <phoneticPr fontId="18" type="noConversion"/>
  </si>
  <si>
    <t>송ㅇ일</t>
    <phoneticPr fontId="18" type="noConversion"/>
  </si>
  <si>
    <t>오ㅇ순</t>
    <phoneticPr fontId="18" type="noConversion"/>
  </si>
  <si>
    <t>이ㅇ형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</si>
</sst>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" fontId="19" fillId="0" borderId="10" xfId="0" applyNumberFormat="1" applyFont="1" applyBorder="1">
      <alignment vertical="center"/>
    </xf>
    <xf numFmtId="1" fontId="20" fillId="0" borderId="10" xfId="0" applyNumberFormat="1" applyFont="1" applyBorder="1" applyAlignment="1">
      <alignment horizontal="center"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1" fontId="20" fillId="0" borderId="0" xfId="0" applyNumberFormat="1" applyFont="1">
      <alignment vertical="center"/>
    </xf>
    <xf numFmtId="1" fontId="20" fillId="0" borderId="0" xfId="0" applyNumberFormat="1" applyFont="1" applyAlignment="1">
      <alignment horizontal="center" vertical="center"/>
    </xf>
    <xf numFmtId="41" fontId="19" fillId="0" borderId="10" xfId="1" applyFont="1" applyBorder="1">
      <alignment vertical="center"/>
    </xf>
    <xf numFmtId="41" fontId="20" fillId="0" borderId="10" xfId="1" applyFont="1" applyBorder="1">
      <alignment vertical="center"/>
    </xf>
    <xf numFmtId="41" fontId="20" fillId="0" borderId="0" xfId="1" applyFont="1">
      <alignment vertical="center"/>
    </xf>
    <xf numFmtId="41" fontId="19" fillId="0" borderId="10" xfId="1" applyFon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 wrapText="1"/>
    </xf>
    <xf numFmtId="1" fontId="19" fillId="0" borderId="10" xfId="0" applyNumberFormat="1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" fontId="20" fillId="0" borderId="11" xfId="0" applyNumberFormat="1" applyFont="1" applyBorder="1" applyAlignment="1">
      <alignment horizontal="center" vertical="center"/>
    </xf>
    <xf numFmtId="1" fontId="20" fillId="0" borderId="12" xfId="0" applyNumberFormat="1" applyFont="1" applyBorder="1" applyAlignment="1">
      <alignment horizontal="center" vertical="center"/>
    </xf>
  </cellXfs>
  <cellStyles count="43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sd80\AppData\Roaming\Microsoft\AddIns\pnu_juso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nu_juso"/>
    </sheetNames>
    <definedNames>
      <definedName name="PNUTOJUSO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topLeftCell="D22" workbookViewId="0">
      <selection activeCell="M43" sqref="M43"/>
    </sheetView>
  </sheetViews>
  <sheetFormatPr defaultRowHeight="12" x14ac:dyDescent="0.3"/>
  <cols>
    <col min="1" max="2" width="19.625" style="5" hidden="1" customWidth="1"/>
    <col min="3" max="3" width="15.625" style="5" hidden="1" customWidth="1"/>
    <col min="4" max="4" width="4.5" style="6" bestFit="1" customWidth="1"/>
    <col min="5" max="5" width="6" style="6" bestFit="1" customWidth="1"/>
    <col min="6" max="6" width="7" style="6" bestFit="1" customWidth="1"/>
    <col min="7" max="7" width="4.5" style="6" bestFit="1" customWidth="1"/>
    <col min="8" max="8" width="7.5" style="9" hidden="1" customWidth="1"/>
    <col min="9" max="9" width="9" style="9" hidden="1" customWidth="1"/>
    <col min="10" max="11" width="8.75" style="9" bestFit="1" customWidth="1"/>
    <col min="12" max="12" width="5.5" style="3" hidden="1" customWidth="1"/>
    <col min="13" max="13" width="12" style="17" customWidth="1"/>
    <col min="14" max="14" width="26.5" style="15" customWidth="1"/>
    <col min="15" max="15" width="4.5" style="3" bestFit="1" customWidth="1"/>
    <col min="16" max="16384" width="9" style="3"/>
  </cols>
  <sheetData>
    <row r="1" spans="1:15" ht="24" customHeight="1" x14ac:dyDescent="0.3">
      <c r="A1" s="1" t="s">
        <v>0</v>
      </c>
      <c r="B1" s="1"/>
      <c r="C1" s="1" t="s">
        <v>1</v>
      </c>
      <c r="D1" s="2" t="s">
        <v>137</v>
      </c>
      <c r="E1" s="2" t="s">
        <v>136</v>
      </c>
      <c r="F1" s="2" t="s">
        <v>86</v>
      </c>
      <c r="G1" s="2" t="s">
        <v>128</v>
      </c>
      <c r="H1" s="10" t="s">
        <v>2</v>
      </c>
      <c r="I1" s="10" t="s">
        <v>3</v>
      </c>
      <c r="J1" s="10" t="s">
        <v>138</v>
      </c>
      <c r="K1" s="10" t="s">
        <v>139</v>
      </c>
      <c r="L1" s="11" t="s">
        <v>142</v>
      </c>
      <c r="M1" s="12" t="s">
        <v>140</v>
      </c>
      <c r="N1" s="12" t="s">
        <v>141</v>
      </c>
      <c r="O1" s="11" t="s">
        <v>142</v>
      </c>
    </row>
    <row r="2" spans="1:15" ht="24" customHeight="1" x14ac:dyDescent="0.3">
      <c r="A2" s="1">
        <v>1</v>
      </c>
      <c r="B2" s="1"/>
      <c r="C2" s="1"/>
      <c r="D2" s="18" t="s">
        <v>143</v>
      </c>
      <c r="E2" s="19"/>
      <c r="F2" s="2">
        <f>COUNTA(F3:F43)</f>
        <v>41</v>
      </c>
      <c r="G2" s="2" t="s">
        <v>144</v>
      </c>
      <c r="H2" s="7">
        <f>SUM(H3:H43)</f>
        <v>17104</v>
      </c>
      <c r="I2" s="7">
        <f>SUM(I3:I43)</f>
        <v>15196</v>
      </c>
      <c r="J2" s="7">
        <f>SUM(J3:J43)</f>
        <v>17148</v>
      </c>
      <c r="K2" s="7">
        <f>SUM(K3:K43)</f>
        <v>15200</v>
      </c>
      <c r="L2" s="1"/>
      <c r="M2" s="12"/>
      <c r="N2" s="13"/>
      <c r="O2" s="1"/>
    </row>
    <row r="3" spans="1:15" ht="24" customHeight="1" x14ac:dyDescent="0.3">
      <c r="A3" s="1" t="s">
        <v>44</v>
      </c>
      <c r="B3" s="1" t="e">
        <f ca="1">[1]!PNUTOJUSO(A3,1)</f>
        <v>#NAME?</v>
      </c>
      <c r="C3" s="1" t="s">
        <v>45</v>
      </c>
      <c r="D3" s="2">
        <v>1</v>
      </c>
      <c r="E3" s="2" t="s">
        <v>134</v>
      </c>
      <c r="F3" s="2" t="s">
        <v>107</v>
      </c>
      <c r="G3" s="2" t="s">
        <v>130</v>
      </c>
      <c r="H3" s="7">
        <v>288</v>
      </c>
      <c r="I3" s="7">
        <v>288</v>
      </c>
      <c r="J3" s="8">
        <v>262</v>
      </c>
      <c r="K3" s="8">
        <f t="shared" ref="K3:K39" si="0">IF(L3=0,J3,I3)</f>
        <v>262</v>
      </c>
      <c r="L3" s="1">
        <f t="shared" ref="L3:L43" si="1">H3-I3</f>
        <v>0</v>
      </c>
      <c r="M3" s="16" t="s">
        <v>145</v>
      </c>
      <c r="N3" s="14"/>
      <c r="O3" s="4"/>
    </row>
    <row r="4" spans="1:15" ht="24" customHeight="1" x14ac:dyDescent="0.3">
      <c r="A4" s="1" t="s">
        <v>16</v>
      </c>
      <c r="B4" s="1" t="e">
        <f ca="1">[1]!PNUTOJUSO(A4,1)</f>
        <v>#NAME?</v>
      </c>
      <c r="C4" s="1" t="s">
        <v>17</v>
      </c>
      <c r="D4" s="2">
        <v>2</v>
      </c>
      <c r="E4" s="2" t="s">
        <v>134</v>
      </c>
      <c r="F4" s="2" t="s">
        <v>93</v>
      </c>
      <c r="G4" s="2" t="s">
        <v>131</v>
      </c>
      <c r="H4" s="7">
        <v>4570</v>
      </c>
      <c r="I4" s="7">
        <v>4570</v>
      </c>
      <c r="J4" s="8">
        <v>4539</v>
      </c>
      <c r="K4" s="8">
        <f t="shared" si="0"/>
        <v>4539</v>
      </c>
      <c r="L4" s="1">
        <f t="shared" si="1"/>
        <v>0</v>
      </c>
      <c r="M4" s="16" t="s">
        <v>145</v>
      </c>
      <c r="N4" s="14"/>
      <c r="O4" s="4"/>
    </row>
    <row r="5" spans="1:15" ht="24" customHeight="1" x14ac:dyDescent="0.3">
      <c r="A5" s="1" t="s">
        <v>54</v>
      </c>
      <c r="B5" s="1" t="e">
        <f ca="1">[1]!PNUTOJUSO(A5,1)</f>
        <v>#NAME?</v>
      </c>
      <c r="C5" s="1" t="s">
        <v>55</v>
      </c>
      <c r="D5" s="2">
        <v>3</v>
      </c>
      <c r="E5" s="2" t="s">
        <v>134</v>
      </c>
      <c r="F5" s="2" t="s">
        <v>112</v>
      </c>
      <c r="G5" s="2" t="s">
        <v>130</v>
      </c>
      <c r="H5" s="7">
        <v>77</v>
      </c>
      <c r="I5" s="7">
        <v>77</v>
      </c>
      <c r="J5" s="8">
        <v>90</v>
      </c>
      <c r="K5" s="8">
        <f t="shared" si="0"/>
        <v>90</v>
      </c>
      <c r="L5" s="1">
        <f t="shared" si="1"/>
        <v>0</v>
      </c>
      <c r="M5" s="16" t="s">
        <v>145</v>
      </c>
      <c r="N5" s="14"/>
      <c r="O5" s="4"/>
    </row>
    <row r="6" spans="1:15" ht="24" customHeight="1" x14ac:dyDescent="0.3">
      <c r="A6" s="1" t="s">
        <v>24</v>
      </c>
      <c r="B6" s="1" t="e">
        <f ca="1">[1]!PNUTOJUSO(A6,1)</f>
        <v>#NAME?</v>
      </c>
      <c r="C6" s="1" t="s">
        <v>25</v>
      </c>
      <c r="D6" s="2">
        <v>4</v>
      </c>
      <c r="E6" s="2" t="s">
        <v>134</v>
      </c>
      <c r="F6" s="2" t="s">
        <v>97</v>
      </c>
      <c r="G6" s="2" t="s">
        <v>130</v>
      </c>
      <c r="H6" s="7">
        <v>115</v>
      </c>
      <c r="I6" s="7">
        <v>115</v>
      </c>
      <c r="J6" s="8">
        <v>120</v>
      </c>
      <c r="K6" s="8">
        <f t="shared" si="0"/>
        <v>120</v>
      </c>
      <c r="L6" s="1">
        <f t="shared" si="1"/>
        <v>0</v>
      </c>
      <c r="M6" s="16" t="s">
        <v>145</v>
      </c>
      <c r="N6" s="14"/>
      <c r="O6" s="4"/>
    </row>
    <row r="7" spans="1:15" ht="24" customHeight="1" x14ac:dyDescent="0.3">
      <c r="A7" s="1" t="s">
        <v>28</v>
      </c>
      <c r="B7" s="1" t="e">
        <f ca="1">[1]!PNUTOJUSO(A7,1)</f>
        <v>#NAME?</v>
      </c>
      <c r="C7" s="1" t="s">
        <v>29</v>
      </c>
      <c r="D7" s="2">
        <v>5</v>
      </c>
      <c r="E7" s="2" t="s">
        <v>134</v>
      </c>
      <c r="F7" s="2" t="s">
        <v>99</v>
      </c>
      <c r="G7" s="2" t="s">
        <v>130</v>
      </c>
      <c r="H7" s="7">
        <v>173</v>
      </c>
      <c r="I7" s="7">
        <v>173</v>
      </c>
      <c r="J7" s="8">
        <v>184</v>
      </c>
      <c r="K7" s="8">
        <f t="shared" si="0"/>
        <v>184</v>
      </c>
      <c r="L7" s="1">
        <f t="shared" si="1"/>
        <v>0</v>
      </c>
      <c r="M7" s="16" t="s">
        <v>145</v>
      </c>
      <c r="N7" s="14"/>
      <c r="O7" s="4"/>
    </row>
    <row r="8" spans="1:15" ht="24" customHeight="1" x14ac:dyDescent="0.3">
      <c r="A8" s="1" t="s">
        <v>34</v>
      </c>
      <c r="B8" s="1" t="e">
        <f ca="1">[1]!PNUTOJUSO(A8,1)</f>
        <v>#NAME?</v>
      </c>
      <c r="C8" s="1" t="s">
        <v>35</v>
      </c>
      <c r="D8" s="2">
        <v>6</v>
      </c>
      <c r="E8" s="2" t="s">
        <v>134</v>
      </c>
      <c r="F8" s="2" t="s">
        <v>102</v>
      </c>
      <c r="G8" s="2" t="s">
        <v>130</v>
      </c>
      <c r="H8" s="7">
        <v>148</v>
      </c>
      <c r="I8" s="7">
        <v>148</v>
      </c>
      <c r="J8" s="8">
        <v>145</v>
      </c>
      <c r="K8" s="8">
        <f t="shared" si="0"/>
        <v>145</v>
      </c>
      <c r="L8" s="1">
        <f t="shared" si="1"/>
        <v>0</v>
      </c>
      <c r="M8" s="16" t="s">
        <v>145</v>
      </c>
      <c r="N8" s="14"/>
      <c r="O8" s="4"/>
    </row>
    <row r="9" spans="1:15" ht="24" customHeight="1" x14ac:dyDescent="0.3">
      <c r="A9" s="1" t="s">
        <v>20</v>
      </c>
      <c r="B9" s="1" t="e">
        <f ca="1">[1]!PNUTOJUSO(A9,1)</f>
        <v>#NAME?</v>
      </c>
      <c r="C9" s="1" t="s">
        <v>21</v>
      </c>
      <c r="D9" s="2">
        <v>7</v>
      </c>
      <c r="E9" s="2" t="s">
        <v>134</v>
      </c>
      <c r="F9" s="2" t="s">
        <v>95</v>
      </c>
      <c r="G9" s="2" t="s">
        <v>130</v>
      </c>
      <c r="H9" s="7">
        <v>114</v>
      </c>
      <c r="I9" s="7">
        <v>114</v>
      </c>
      <c r="J9" s="8">
        <v>120</v>
      </c>
      <c r="K9" s="8">
        <f t="shared" si="0"/>
        <v>120</v>
      </c>
      <c r="L9" s="1">
        <f t="shared" si="1"/>
        <v>0</v>
      </c>
      <c r="M9" s="16" t="s">
        <v>145</v>
      </c>
      <c r="N9" s="14"/>
      <c r="O9" s="4"/>
    </row>
    <row r="10" spans="1:15" ht="24" customHeight="1" x14ac:dyDescent="0.3">
      <c r="A10" s="1" t="s">
        <v>66</v>
      </c>
      <c r="B10" s="1" t="e">
        <f ca="1">[1]!PNUTOJUSO(A10,1)</f>
        <v>#NAME?</v>
      </c>
      <c r="C10" s="1" t="s">
        <v>67</v>
      </c>
      <c r="D10" s="2">
        <v>8</v>
      </c>
      <c r="E10" s="2" t="s">
        <v>134</v>
      </c>
      <c r="F10" s="2" t="s">
        <v>118</v>
      </c>
      <c r="G10" s="2" t="s">
        <v>130</v>
      </c>
      <c r="H10" s="7">
        <v>122</v>
      </c>
      <c r="I10" s="7">
        <v>122</v>
      </c>
      <c r="J10" s="8">
        <v>133</v>
      </c>
      <c r="K10" s="8">
        <f t="shared" si="0"/>
        <v>133</v>
      </c>
      <c r="L10" s="1">
        <f t="shared" si="1"/>
        <v>0</v>
      </c>
      <c r="M10" s="16" t="s">
        <v>145</v>
      </c>
      <c r="N10" s="14"/>
      <c r="O10" s="4"/>
    </row>
    <row r="11" spans="1:15" ht="24" customHeight="1" x14ac:dyDescent="0.3">
      <c r="A11" s="1" t="s">
        <v>60</v>
      </c>
      <c r="B11" s="1" t="e">
        <f ca="1">[1]!PNUTOJUSO(A11,1)</f>
        <v>#NAME?</v>
      </c>
      <c r="C11" s="1" t="s">
        <v>61</v>
      </c>
      <c r="D11" s="2">
        <v>9</v>
      </c>
      <c r="E11" s="2" t="s">
        <v>134</v>
      </c>
      <c r="F11" s="2" t="s">
        <v>115</v>
      </c>
      <c r="G11" s="2" t="s">
        <v>130</v>
      </c>
      <c r="H11" s="7">
        <v>153</v>
      </c>
      <c r="I11" s="7">
        <v>153</v>
      </c>
      <c r="J11" s="8">
        <v>133</v>
      </c>
      <c r="K11" s="8">
        <f t="shared" si="0"/>
        <v>133</v>
      </c>
      <c r="L11" s="1">
        <f t="shared" si="1"/>
        <v>0</v>
      </c>
      <c r="M11" s="16" t="s">
        <v>145</v>
      </c>
      <c r="N11" s="14"/>
      <c r="O11" s="4"/>
    </row>
    <row r="12" spans="1:15" ht="24" customHeight="1" x14ac:dyDescent="0.3">
      <c r="A12" s="1" t="s">
        <v>48</v>
      </c>
      <c r="B12" s="1" t="e">
        <f ca="1">[1]!PNUTOJUSO(A12,1)</f>
        <v>#NAME?</v>
      </c>
      <c r="C12" s="1" t="s">
        <v>49</v>
      </c>
      <c r="D12" s="2">
        <v>10</v>
      </c>
      <c r="E12" s="2" t="s">
        <v>134</v>
      </c>
      <c r="F12" s="2" t="s">
        <v>109</v>
      </c>
      <c r="G12" s="2" t="s">
        <v>129</v>
      </c>
      <c r="H12" s="7">
        <v>26</v>
      </c>
      <c r="I12" s="7">
        <v>26</v>
      </c>
      <c r="J12" s="8">
        <v>23</v>
      </c>
      <c r="K12" s="8">
        <f t="shared" si="0"/>
        <v>23</v>
      </c>
      <c r="L12" s="1">
        <f t="shared" si="1"/>
        <v>0</v>
      </c>
      <c r="M12" s="16" t="s">
        <v>145</v>
      </c>
      <c r="N12" s="14"/>
      <c r="O12" s="4"/>
    </row>
    <row r="13" spans="1:15" ht="24" customHeight="1" x14ac:dyDescent="0.3">
      <c r="A13" s="1" t="s">
        <v>84</v>
      </c>
      <c r="B13" s="1" t="e">
        <f ca="1">[1]!PNUTOJUSO(A13,1)</f>
        <v>#NAME?</v>
      </c>
      <c r="C13" s="1" t="s">
        <v>85</v>
      </c>
      <c r="D13" s="2">
        <v>11</v>
      </c>
      <c r="E13" s="2" t="s">
        <v>134</v>
      </c>
      <c r="F13" s="2" t="s">
        <v>127</v>
      </c>
      <c r="G13" s="2" t="s">
        <v>131</v>
      </c>
      <c r="H13" s="7">
        <v>1899</v>
      </c>
      <c r="I13" s="7">
        <v>1899</v>
      </c>
      <c r="J13" s="8">
        <v>1764</v>
      </c>
      <c r="K13" s="8">
        <f t="shared" si="0"/>
        <v>1764</v>
      </c>
      <c r="L13" s="1">
        <f t="shared" si="1"/>
        <v>0</v>
      </c>
      <c r="M13" s="16" t="s">
        <v>146</v>
      </c>
      <c r="N13" s="14"/>
      <c r="O13" s="4"/>
    </row>
    <row r="14" spans="1:15" ht="24" customHeight="1" x14ac:dyDescent="0.3">
      <c r="A14" s="1" t="s">
        <v>78</v>
      </c>
      <c r="B14" s="1" t="e">
        <f ca="1">[1]!PNUTOJUSO(A14,1)</f>
        <v>#NAME?</v>
      </c>
      <c r="C14" s="1" t="s">
        <v>79</v>
      </c>
      <c r="D14" s="2">
        <v>12</v>
      </c>
      <c r="E14" s="2" t="s">
        <v>134</v>
      </c>
      <c r="F14" s="2" t="s">
        <v>124</v>
      </c>
      <c r="G14" s="2" t="s">
        <v>130</v>
      </c>
      <c r="H14" s="7">
        <v>136</v>
      </c>
      <c r="I14" s="7">
        <v>136</v>
      </c>
      <c r="J14" s="8">
        <v>139</v>
      </c>
      <c r="K14" s="8">
        <f t="shared" si="0"/>
        <v>139</v>
      </c>
      <c r="L14" s="1">
        <f t="shared" si="1"/>
        <v>0</v>
      </c>
      <c r="M14" s="16" t="s">
        <v>159</v>
      </c>
      <c r="N14" s="14" t="s">
        <v>150</v>
      </c>
      <c r="O14" s="4"/>
    </row>
    <row r="15" spans="1:15" ht="24" customHeight="1" x14ac:dyDescent="0.3">
      <c r="A15" s="1" t="s">
        <v>74</v>
      </c>
      <c r="B15" s="1" t="e">
        <f ca="1">[1]!PNUTOJUSO(A15,1)</f>
        <v>#NAME?</v>
      </c>
      <c r="C15" s="1" t="s">
        <v>75</v>
      </c>
      <c r="D15" s="2">
        <v>13</v>
      </c>
      <c r="E15" s="2" t="s">
        <v>134</v>
      </c>
      <c r="F15" s="2" t="s">
        <v>122</v>
      </c>
      <c r="G15" s="2" t="s">
        <v>131</v>
      </c>
      <c r="H15" s="7">
        <v>5263</v>
      </c>
      <c r="I15" s="7">
        <v>5263</v>
      </c>
      <c r="J15" s="8">
        <v>5443</v>
      </c>
      <c r="K15" s="8">
        <f t="shared" si="0"/>
        <v>5443</v>
      </c>
      <c r="L15" s="1">
        <f t="shared" si="1"/>
        <v>0</v>
      </c>
      <c r="M15" s="16" t="s">
        <v>146</v>
      </c>
      <c r="N15" s="14"/>
      <c r="O15" s="4"/>
    </row>
    <row r="16" spans="1:15" ht="24" customHeight="1" x14ac:dyDescent="0.3">
      <c r="A16" s="1" t="s">
        <v>72</v>
      </c>
      <c r="B16" s="1" t="e">
        <f ca="1">[1]!PNUTOJUSO(A16,1)</f>
        <v>#NAME?</v>
      </c>
      <c r="C16" s="1" t="s">
        <v>73</v>
      </c>
      <c r="D16" s="2">
        <v>14</v>
      </c>
      <c r="E16" s="2" t="s">
        <v>134</v>
      </c>
      <c r="F16" s="2" t="s">
        <v>121</v>
      </c>
      <c r="G16" s="2" t="s">
        <v>130</v>
      </c>
      <c r="H16" s="7">
        <v>35</v>
      </c>
      <c r="I16" s="7">
        <v>35</v>
      </c>
      <c r="J16" s="8">
        <v>36</v>
      </c>
      <c r="K16" s="8">
        <f t="shared" si="0"/>
        <v>36</v>
      </c>
      <c r="L16" s="1">
        <f t="shared" si="1"/>
        <v>0</v>
      </c>
      <c r="M16" s="16" t="s">
        <v>146</v>
      </c>
      <c r="N16" s="14"/>
      <c r="O16" s="4"/>
    </row>
    <row r="17" spans="1:15" ht="24" customHeight="1" x14ac:dyDescent="0.3">
      <c r="A17" s="1" t="s">
        <v>80</v>
      </c>
      <c r="B17" s="1" t="e">
        <f ca="1">[1]!PNUTOJUSO(A17,1)</f>
        <v>#NAME?</v>
      </c>
      <c r="C17" s="1" t="s">
        <v>81</v>
      </c>
      <c r="D17" s="2">
        <v>15</v>
      </c>
      <c r="E17" s="2" t="s">
        <v>134</v>
      </c>
      <c r="F17" s="2" t="s">
        <v>125</v>
      </c>
      <c r="G17" s="2" t="s">
        <v>130</v>
      </c>
      <c r="H17" s="7">
        <v>2</v>
      </c>
      <c r="I17" s="7">
        <v>2</v>
      </c>
      <c r="J17" s="8">
        <v>2</v>
      </c>
      <c r="K17" s="8">
        <f t="shared" si="0"/>
        <v>2</v>
      </c>
      <c r="L17" s="1">
        <f t="shared" si="1"/>
        <v>0</v>
      </c>
      <c r="M17" s="16" t="s">
        <v>146</v>
      </c>
      <c r="N17" s="14"/>
      <c r="O17" s="4"/>
    </row>
    <row r="18" spans="1:15" ht="24" customHeight="1" x14ac:dyDescent="0.3">
      <c r="A18" s="1" t="s">
        <v>82</v>
      </c>
      <c r="B18" s="1" t="e">
        <f ca="1">[1]!PNUTOJUSO(A18,1)</f>
        <v>#NAME?</v>
      </c>
      <c r="C18" s="1" t="s">
        <v>83</v>
      </c>
      <c r="D18" s="2">
        <v>16</v>
      </c>
      <c r="E18" s="2" t="s">
        <v>134</v>
      </c>
      <c r="F18" s="2" t="s">
        <v>126</v>
      </c>
      <c r="G18" s="2" t="s">
        <v>130</v>
      </c>
      <c r="H18" s="7">
        <v>10</v>
      </c>
      <c r="I18" s="7">
        <v>10</v>
      </c>
      <c r="J18" s="8">
        <v>11</v>
      </c>
      <c r="K18" s="8">
        <f t="shared" si="0"/>
        <v>11</v>
      </c>
      <c r="L18" s="1">
        <f t="shared" si="1"/>
        <v>0</v>
      </c>
      <c r="M18" s="16" t="s">
        <v>146</v>
      </c>
      <c r="N18" s="14"/>
      <c r="O18" s="4"/>
    </row>
    <row r="19" spans="1:15" ht="24" customHeight="1" x14ac:dyDescent="0.3">
      <c r="A19" s="1" t="s">
        <v>52</v>
      </c>
      <c r="B19" s="1" t="e">
        <f ca="1">[1]!PNUTOJUSO(A19,1)</f>
        <v>#NAME?</v>
      </c>
      <c r="C19" s="1" t="s">
        <v>53</v>
      </c>
      <c r="D19" s="2">
        <v>17</v>
      </c>
      <c r="E19" s="2" t="s">
        <v>134</v>
      </c>
      <c r="F19" s="2" t="s">
        <v>111</v>
      </c>
      <c r="G19" s="2" t="s">
        <v>130</v>
      </c>
      <c r="H19" s="7">
        <v>20</v>
      </c>
      <c r="I19" s="7">
        <v>20</v>
      </c>
      <c r="J19" s="8">
        <v>16</v>
      </c>
      <c r="K19" s="8">
        <f t="shared" si="0"/>
        <v>16</v>
      </c>
      <c r="L19" s="1">
        <f t="shared" si="1"/>
        <v>0</v>
      </c>
      <c r="M19" s="16" t="s">
        <v>146</v>
      </c>
      <c r="N19" s="14"/>
      <c r="O19" s="4"/>
    </row>
    <row r="20" spans="1:15" ht="24" customHeight="1" x14ac:dyDescent="0.3">
      <c r="A20" s="1" t="s">
        <v>68</v>
      </c>
      <c r="B20" s="1" t="e">
        <f ca="1">[1]!PNUTOJUSO(A20,1)</f>
        <v>#NAME?</v>
      </c>
      <c r="C20" s="1" t="s">
        <v>69</v>
      </c>
      <c r="D20" s="2">
        <v>18</v>
      </c>
      <c r="E20" s="2" t="s">
        <v>134</v>
      </c>
      <c r="F20" s="2" t="s">
        <v>119</v>
      </c>
      <c r="G20" s="2" t="s">
        <v>130</v>
      </c>
      <c r="H20" s="7">
        <v>85</v>
      </c>
      <c r="I20" s="7">
        <v>85</v>
      </c>
      <c r="J20" s="8">
        <v>89</v>
      </c>
      <c r="K20" s="8">
        <f t="shared" si="0"/>
        <v>89</v>
      </c>
      <c r="L20" s="1">
        <f t="shared" si="1"/>
        <v>0</v>
      </c>
      <c r="M20" s="16" t="s">
        <v>160</v>
      </c>
      <c r="N20" s="14" t="s">
        <v>151</v>
      </c>
      <c r="O20" s="4"/>
    </row>
    <row r="21" spans="1:15" ht="24" customHeight="1" x14ac:dyDescent="0.3">
      <c r="A21" s="1" t="s">
        <v>14</v>
      </c>
      <c r="B21" s="1" t="e">
        <f ca="1">[1]!PNUTOJUSO(A21,1)</f>
        <v>#NAME?</v>
      </c>
      <c r="C21" s="1" t="s">
        <v>15</v>
      </c>
      <c r="D21" s="2">
        <v>19</v>
      </c>
      <c r="E21" s="2" t="s">
        <v>134</v>
      </c>
      <c r="F21" s="2" t="s">
        <v>92</v>
      </c>
      <c r="G21" s="2" t="s">
        <v>130</v>
      </c>
      <c r="H21" s="7">
        <v>29</v>
      </c>
      <c r="I21" s="7">
        <v>29</v>
      </c>
      <c r="J21" s="8">
        <v>29</v>
      </c>
      <c r="K21" s="8">
        <f t="shared" si="0"/>
        <v>29</v>
      </c>
      <c r="L21" s="1">
        <f t="shared" si="1"/>
        <v>0</v>
      </c>
      <c r="M21" s="16" t="s">
        <v>161</v>
      </c>
      <c r="N21" s="14" t="s">
        <v>151</v>
      </c>
      <c r="O21" s="4"/>
    </row>
    <row r="22" spans="1:15" ht="24" customHeight="1" x14ac:dyDescent="0.3">
      <c r="A22" s="1" t="s">
        <v>26</v>
      </c>
      <c r="B22" s="1" t="e">
        <f ca="1">[1]!PNUTOJUSO(A22,1)</f>
        <v>#NAME?</v>
      </c>
      <c r="C22" s="1" t="s">
        <v>27</v>
      </c>
      <c r="D22" s="2">
        <v>20</v>
      </c>
      <c r="E22" s="2" t="s">
        <v>134</v>
      </c>
      <c r="F22" s="2" t="s">
        <v>98</v>
      </c>
      <c r="G22" s="2" t="s">
        <v>130</v>
      </c>
      <c r="H22" s="7">
        <v>41</v>
      </c>
      <c r="I22" s="7">
        <v>41</v>
      </c>
      <c r="J22" s="8">
        <v>40</v>
      </c>
      <c r="K22" s="8">
        <f t="shared" si="0"/>
        <v>40</v>
      </c>
      <c r="L22" s="1">
        <f t="shared" si="1"/>
        <v>0</v>
      </c>
      <c r="M22" s="16" t="s">
        <v>162</v>
      </c>
      <c r="N22" s="14" t="s">
        <v>151</v>
      </c>
      <c r="O22" s="4"/>
    </row>
    <row r="23" spans="1:15" ht="24" customHeight="1" x14ac:dyDescent="0.3">
      <c r="A23" s="1" t="s">
        <v>30</v>
      </c>
      <c r="B23" s="1" t="e">
        <f ca="1">[1]!PNUTOJUSO(A23,1)</f>
        <v>#NAME?</v>
      </c>
      <c r="C23" s="1" t="s">
        <v>31</v>
      </c>
      <c r="D23" s="2">
        <v>21</v>
      </c>
      <c r="E23" s="2" t="s">
        <v>134</v>
      </c>
      <c r="F23" s="2" t="s">
        <v>100</v>
      </c>
      <c r="G23" s="2" t="s">
        <v>130</v>
      </c>
      <c r="H23" s="7">
        <v>19</v>
      </c>
      <c r="I23" s="7">
        <v>19</v>
      </c>
      <c r="J23" s="8">
        <v>20</v>
      </c>
      <c r="K23" s="8">
        <f t="shared" si="0"/>
        <v>20</v>
      </c>
      <c r="L23" s="1">
        <f t="shared" si="1"/>
        <v>0</v>
      </c>
      <c r="M23" s="16" t="s">
        <v>163</v>
      </c>
      <c r="N23" s="14" t="s">
        <v>151</v>
      </c>
      <c r="O23" s="4"/>
    </row>
    <row r="24" spans="1:15" ht="24" customHeight="1" x14ac:dyDescent="0.3">
      <c r="A24" s="1" t="s">
        <v>32</v>
      </c>
      <c r="B24" s="1" t="e">
        <f ca="1">[1]!PNUTOJUSO(A24,1)</f>
        <v>#NAME?</v>
      </c>
      <c r="C24" s="1" t="s">
        <v>33</v>
      </c>
      <c r="D24" s="2">
        <v>22</v>
      </c>
      <c r="E24" s="2" t="s">
        <v>134</v>
      </c>
      <c r="F24" s="2" t="s">
        <v>101</v>
      </c>
      <c r="G24" s="2" t="s">
        <v>130</v>
      </c>
      <c r="H24" s="7">
        <v>19</v>
      </c>
      <c r="I24" s="7">
        <v>19</v>
      </c>
      <c r="J24" s="8">
        <v>26</v>
      </c>
      <c r="K24" s="8">
        <f t="shared" si="0"/>
        <v>26</v>
      </c>
      <c r="L24" s="1">
        <f t="shared" si="1"/>
        <v>0</v>
      </c>
      <c r="M24" s="16" t="s">
        <v>164</v>
      </c>
      <c r="N24" s="14" t="s">
        <v>151</v>
      </c>
      <c r="O24" s="4"/>
    </row>
    <row r="25" spans="1:15" ht="24" customHeight="1" x14ac:dyDescent="0.3">
      <c r="A25" s="1" t="s">
        <v>36</v>
      </c>
      <c r="B25" s="1" t="e">
        <f ca="1">[1]!PNUTOJUSO(A25,1)</f>
        <v>#NAME?</v>
      </c>
      <c r="C25" s="1" t="s">
        <v>37</v>
      </c>
      <c r="D25" s="2">
        <v>23</v>
      </c>
      <c r="E25" s="2" t="s">
        <v>134</v>
      </c>
      <c r="F25" s="2" t="s">
        <v>103</v>
      </c>
      <c r="G25" s="2" t="s">
        <v>130</v>
      </c>
      <c r="H25" s="7">
        <v>22</v>
      </c>
      <c r="I25" s="7">
        <v>22</v>
      </c>
      <c r="J25" s="8">
        <v>23</v>
      </c>
      <c r="K25" s="8">
        <f t="shared" si="0"/>
        <v>23</v>
      </c>
      <c r="L25" s="1">
        <f t="shared" si="1"/>
        <v>0</v>
      </c>
      <c r="M25" s="16" t="s">
        <v>165</v>
      </c>
      <c r="N25" s="14" t="s">
        <v>151</v>
      </c>
      <c r="O25" s="4"/>
    </row>
    <row r="26" spans="1:15" ht="24" customHeight="1" x14ac:dyDescent="0.3">
      <c r="A26" s="1" t="s">
        <v>38</v>
      </c>
      <c r="B26" s="1" t="e">
        <f ca="1">[1]!PNUTOJUSO(A26,1)</f>
        <v>#NAME?</v>
      </c>
      <c r="C26" s="1" t="s">
        <v>39</v>
      </c>
      <c r="D26" s="2">
        <v>24</v>
      </c>
      <c r="E26" s="2" t="s">
        <v>134</v>
      </c>
      <c r="F26" s="2" t="s">
        <v>104</v>
      </c>
      <c r="G26" s="2" t="s">
        <v>130</v>
      </c>
      <c r="H26" s="7">
        <v>23</v>
      </c>
      <c r="I26" s="7">
        <v>23</v>
      </c>
      <c r="J26" s="8">
        <v>33</v>
      </c>
      <c r="K26" s="8">
        <f t="shared" si="0"/>
        <v>33</v>
      </c>
      <c r="L26" s="1">
        <f t="shared" si="1"/>
        <v>0</v>
      </c>
      <c r="M26" s="16" t="s">
        <v>161</v>
      </c>
      <c r="N26" s="14" t="s">
        <v>152</v>
      </c>
      <c r="O26" s="4"/>
    </row>
    <row r="27" spans="1:15" ht="24" customHeight="1" x14ac:dyDescent="0.3">
      <c r="A27" s="1" t="s">
        <v>40</v>
      </c>
      <c r="B27" s="1" t="e">
        <f ca="1">[1]!PNUTOJUSO(A27,1)</f>
        <v>#NAME?</v>
      </c>
      <c r="C27" s="1" t="s">
        <v>41</v>
      </c>
      <c r="D27" s="2">
        <v>25</v>
      </c>
      <c r="E27" s="2" t="s">
        <v>134</v>
      </c>
      <c r="F27" s="2" t="s">
        <v>105</v>
      </c>
      <c r="G27" s="2" t="s">
        <v>130</v>
      </c>
      <c r="H27" s="7">
        <v>68</v>
      </c>
      <c r="I27" s="7">
        <v>68</v>
      </c>
      <c r="J27" s="8">
        <v>63</v>
      </c>
      <c r="K27" s="8">
        <f t="shared" si="0"/>
        <v>63</v>
      </c>
      <c r="L27" s="1">
        <f t="shared" si="1"/>
        <v>0</v>
      </c>
      <c r="M27" s="16" t="s">
        <v>166</v>
      </c>
      <c r="N27" s="14" t="s">
        <v>153</v>
      </c>
      <c r="O27" s="4"/>
    </row>
    <row r="28" spans="1:15" ht="24" customHeight="1" x14ac:dyDescent="0.3">
      <c r="A28" s="1" t="s">
        <v>12</v>
      </c>
      <c r="B28" s="1" t="e">
        <f ca="1">[1]!PNUTOJUSO(A28,1)</f>
        <v>#NAME?</v>
      </c>
      <c r="C28" s="1" t="s">
        <v>13</v>
      </c>
      <c r="D28" s="2">
        <v>26</v>
      </c>
      <c r="E28" s="2" t="s">
        <v>134</v>
      </c>
      <c r="F28" s="2" t="s">
        <v>91</v>
      </c>
      <c r="G28" s="2" t="s">
        <v>130</v>
      </c>
      <c r="H28" s="7">
        <v>84</v>
      </c>
      <c r="I28" s="7">
        <v>84</v>
      </c>
      <c r="J28" s="8">
        <v>76</v>
      </c>
      <c r="K28" s="8">
        <f t="shared" si="0"/>
        <v>76</v>
      </c>
      <c r="L28" s="1">
        <f t="shared" si="1"/>
        <v>0</v>
      </c>
      <c r="M28" s="16" t="s">
        <v>167</v>
      </c>
      <c r="N28" s="14" t="s">
        <v>151</v>
      </c>
      <c r="O28" s="4"/>
    </row>
    <row r="29" spans="1:15" ht="24" customHeight="1" x14ac:dyDescent="0.3">
      <c r="A29" s="1" t="s">
        <v>18</v>
      </c>
      <c r="B29" s="1" t="e">
        <f ca="1">[1]!PNUTOJUSO(A29,1)</f>
        <v>#NAME?</v>
      </c>
      <c r="C29" s="1" t="s">
        <v>19</v>
      </c>
      <c r="D29" s="2">
        <v>27</v>
      </c>
      <c r="E29" s="2" t="s">
        <v>134</v>
      </c>
      <c r="F29" s="2" t="s">
        <v>94</v>
      </c>
      <c r="G29" s="2" t="s">
        <v>130</v>
      </c>
      <c r="H29" s="7">
        <v>94</v>
      </c>
      <c r="I29" s="7">
        <v>94</v>
      </c>
      <c r="J29" s="8">
        <v>86</v>
      </c>
      <c r="K29" s="8">
        <f t="shared" si="0"/>
        <v>86</v>
      </c>
      <c r="L29" s="1">
        <f t="shared" si="1"/>
        <v>0</v>
      </c>
      <c r="M29" s="16" t="s">
        <v>168</v>
      </c>
      <c r="N29" s="14" t="s">
        <v>151</v>
      </c>
      <c r="O29" s="4"/>
    </row>
    <row r="30" spans="1:15" ht="24" customHeight="1" x14ac:dyDescent="0.3">
      <c r="A30" s="1" t="s">
        <v>22</v>
      </c>
      <c r="B30" s="1" t="e">
        <f ca="1">[1]!PNUTOJUSO(A30,1)</f>
        <v>#NAME?</v>
      </c>
      <c r="C30" s="1" t="s">
        <v>23</v>
      </c>
      <c r="D30" s="2">
        <v>28</v>
      </c>
      <c r="E30" s="2" t="s">
        <v>134</v>
      </c>
      <c r="F30" s="2" t="s">
        <v>96</v>
      </c>
      <c r="G30" s="2" t="s">
        <v>130</v>
      </c>
      <c r="H30" s="7">
        <v>101</v>
      </c>
      <c r="I30" s="7">
        <v>101</v>
      </c>
      <c r="J30" s="8">
        <v>89</v>
      </c>
      <c r="K30" s="8">
        <f t="shared" si="0"/>
        <v>89</v>
      </c>
      <c r="L30" s="1">
        <f t="shared" si="1"/>
        <v>0</v>
      </c>
      <c r="M30" s="16" t="s">
        <v>169</v>
      </c>
      <c r="N30" s="14" t="s">
        <v>154</v>
      </c>
      <c r="O30" s="4"/>
    </row>
    <row r="31" spans="1:15" ht="24" customHeight="1" x14ac:dyDescent="0.3">
      <c r="A31" s="1" t="s">
        <v>62</v>
      </c>
      <c r="B31" s="1" t="e">
        <f ca="1">[1]!PNUTOJUSO(A31,1)</f>
        <v>#NAME?</v>
      </c>
      <c r="C31" s="1" t="s">
        <v>63</v>
      </c>
      <c r="D31" s="2">
        <v>29</v>
      </c>
      <c r="E31" s="2" t="s">
        <v>134</v>
      </c>
      <c r="F31" s="2" t="s">
        <v>116</v>
      </c>
      <c r="G31" s="2" t="s">
        <v>130</v>
      </c>
      <c r="H31" s="7">
        <v>78</v>
      </c>
      <c r="I31" s="7">
        <v>78</v>
      </c>
      <c r="J31" s="8">
        <v>76</v>
      </c>
      <c r="K31" s="8">
        <f t="shared" si="0"/>
        <v>76</v>
      </c>
      <c r="L31" s="1">
        <f t="shared" si="1"/>
        <v>0</v>
      </c>
      <c r="M31" s="16" t="s">
        <v>165</v>
      </c>
      <c r="N31" s="14" t="s">
        <v>151</v>
      </c>
      <c r="O31" s="4"/>
    </row>
    <row r="32" spans="1:15" ht="24" customHeight="1" x14ac:dyDescent="0.3">
      <c r="A32" s="1" t="s">
        <v>64</v>
      </c>
      <c r="B32" s="1" t="e">
        <f ca="1">[1]!PNUTOJUSO(A32,1)</f>
        <v>#NAME?</v>
      </c>
      <c r="C32" s="1" t="s">
        <v>65</v>
      </c>
      <c r="D32" s="2">
        <v>30</v>
      </c>
      <c r="E32" s="2" t="s">
        <v>134</v>
      </c>
      <c r="F32" s="2" t="s">
        <v>117</v>
      </c>
      <c r="G32" s="2" t="s">
        <v>130</v>
      </c>
      <c r="H32" s="7">
        <v>27</v>
      </c>
      <c r="I32" s="7">
        <v>27</v>
      </c>
      <c r="J32" s="8">
        <v>23</v>
      </c>
      <c r="K32" s="8">
        <f t="shared" si="0"/>
        <v>23</v>
      </c>
      <c r="L32" s="1">
        <f t="shared" si="1"/>
        <v>0</v>
      </c>
      <c r="M32" s="16" t="s">
        <v>170</v>
      </c>
      <c r="N32" s="14" t="s">
        <v>151</v>
      </c>
      <c r="O32" s="4"/>
    </row>
    <row r="33" spans="1:15" ht="24" customHeight="1" x14ac:dyDescent="0.3">
      <c r="A33" s="1" t="s">
        <v>58</v>
      </c>
      <c r="B33" s="1" t="e">
        <f ca="1">[1]!PNUTOJUSO(A33,1)</f>
        <v>#NAME?</v>
      </c>
      <c r="C33" s="1" t="s">
        <v>59</v>
      </c>
      <c r="D33" s="2">
        <v>31</v>
      </c>
      <c r="E33" s="2" t="s">
        <v>134</v>
      </c>
      <c r="F33" s="2" t="s">
        <v>114</v>
      </c>
      <c r="G33" s="2" t="s">
        <v>130</v>
      </c>
      <c r="H33" s="7">
        <v>73</v>
      </c>
      <c r="I33" s="7">
        <v>73</v>
      </c>
      <c r="J33" s="8">
        <v>63</v>
      </c>
      <c r="K33" s="8">
        <f t="shared" si="0"/>
        <v>63</v>
      </c>
      <c r="L33" s="1">
        <f t="shared" si="1"/>
        <v>0</v>
      </c>
      <c r="M33" s="16" t="s">
        <v>170</v>
      </c>
      <c r="N33" s="14" t="s">
        <v>151</v>
      </c>
      <c r="O33" s="4"/>
    </row>
    <row r="34" spans="1:15" ht="24" customHeight="1" x14ac:dyDescent="0.3">
      <c r="A34" s="1" t="s">
        <v>42</v>
      </c>
      <c r="B34" s="1" t="e">
        <f ca="1">[1]!PNUTOJUSO(A34,1)</f>
        <v>#NAME?</v>
      </c>
      <c r="C34" s="1" t="s">
        <v>43</v>
      </c>
      <c r="D34" s="2">
        <v>32</v>
      </c>
      <c r="E34" s="2" t="s">
        <v>134</v>
      </c>
      <c r="F34" s="2" t="s">
        <v>106</v>
      </c>
      <c r="G34" s="2" t="s">
        <v>129</v>
      </c>
      <c r="H34" s="7">
        <v>45</v>
      </c>
      <c r="I34" s="7">
        <v>45</v>
      </c>
      <c r="J34" s="8">
        <v>44</v>
      </c>
      <c r="K34" s="8">
        <f t="shared" si="0"/>
        <v>44</v>
      </c>
      <c r="L34" s="1">
        <f t="shared" si="1"/>
        <v>0</v>
      </c>
      <c r="M34" s="16" t="s">
        <v>146</v>
      </c>
      <c r="N34" s="14"/>
      <c r="O34" s="4"/>
    </row>
    <row r="35" spans="1:15" ht="24" customHeight="1" x14ac:dyDescent="0.3">
      <c r="A35" s="1" t="s">
        <v>50</v>
      </c>
      <c r="B35" s="1" t="e">
        <f ca="1">[1]!PNUTOJUSO(A35,1)</f>
        <v>#NAME?</v>
      </c>
      <c r="C35" s="1" t="s">
        <v>51</v>
      </c>
      <c r="D35" s="2">
        <v>33</v>
      </c>
      <c r="E35" s="2" t="s">
        <v>134</v>
      </c>
      <c r="F35" s="2" t="s">
        <v>110</v>
      </c>
      <c r="G35" s="2" t="s">
        <v>129</v>
      </c>
      <c r="H35" s="7">
        <v>44</v>
      </c>
      <c r="I35" s="7">
        <v>44</v>
      </c>
      <c r="J35" s="8">
        <v>50</v>
      </c>
      <c r="K35" s="8">
        <f t="shared" si="0"/>
        <v>50</v>
      </c>
      <c r="L35" s="1">
        <f t="shared" si="1"/>
        <v>0</v>
      </c>
      <c r="M35" s="16" t="s">
        <v>171</v>
      </c>
      <c r="N35" s="14" t="s">
        <v>151</v>
      </c>
      <c r="O35" s="4"/>
    </row>
    <row r="36" spans="1:15" ht="24" customHeight="1" x14ac:dyDescent="0.3">
      <c r="A36" s="1" t="s">
        <v>46</v>
      </c>
      <c r="B36" s="1" t="e">
        <f ca="1">[1]!PNUTOJUSO(A36,1)</f>
        <v>#NAME?</v>
      </c>
      <c r="C36" s="1" t="s">
        <v>47</v>
      </c>
      <c r="D36" s="2">
        <v>34</v>
      </c>
      <c r="E36" s="2" t="s">
        <v>134</v>
      </c>
      <c r="F36" s="2" t="s">
        <v>108</v>
      </c>
      <c r="G36" s="2" t="s">
        <v>130</v>
      </c>
      <c r="H36" s="7">
        <v>99</v>
      </c>
      <c r="I36" s="7">
        <v>99</v>
      </c>
      <c r="J36" s="8">
        <v>93</v>
      </c>
      <c r="K36" s="8">
        <f t="shared" si="0"/>
        <v>93</v>
      </c>
      <c r="L36" s="1">
        <f t="shared" si="1"/>
        <v>0</v>
      </c>
      <c r="M36" s="16" t="s">
        <v>172</v>
      </c>
      <c r="N36" s="14" t="s">
        <v>155</v>
      </c>
      <c r="O36" s="4"/>
    </row>
    <row r="37" spans="1:15" ht="24" customHeight="1" x14ac:dyDescent="0.3">
      <c r="A37" s="1" t="s">
        <v>56</v>
      </c>
      <c r="B37" s="1" t="e">
        <f ca="1">[1]!PNUTOJUSO(A37,1)</f>
        <v>#NAME?</v>
      </c>
      <c r="C37" s="1" t="s">
        <v>57</v>
      </c>
      <c r="D37" s="2">
        <v>35</v>
      </c>
      <c r="E37" s="2" t="s">
        <v>134</v>
      </c>
      <c r="F37" s="2" t="s">
        <v>113</v>
      </c>
      <c r="G37" s="2" t="s">
        <v>132</v>
      </c>
      <c r="H37" s="7">
        <v>139</v>
      </c>
      <c r="I37" s="7">
        <v>139</v>
      </c>
      <c r="J37" s="8">
        <v>132</v>
      </c>
      <c r="K37" s="8">
        <f t="shared" si="0"/>
        <v>132</v>
      </c>
      <c r="L37" s="1">
        <f t="shared" si="1"/>
        <v>0</v>
      </c>
      <c r="M37" s="16" t="s">
        <v>147</v>
      </c>
      <c r="N37" s="14" t="s">
        <v>156</v>
      </c>
      <c r="O37" s="4"/>
    </row>
    <row r="38" spans="1:15" ht="24" customHeight="1" x14ac:dyDescent="0.3">
      <c r="A38" s="1" t="s">
        <v>6</v>
      </c>
      <c r="B38" s="1" t="e">
        <f ca="1">[1]!PNUTOJUSO(A38,1)</f>
        <v>#NAME?</v>
      </c>
      <c r="C38" s="1" t="s">
        <v>7</v>
      </c>
      <c r="D38" s="2">
        <v>36</v>
      </c>
      <c r="E38" s="2" t="s">
        <v>134</v>
      </c>
      <c r="F38" s="2" t="s">
        <v>88</v>
      </c>
      <c r="G38" s="2" t="s">
        <v>130</v>
      </c>
      <c r="H38" s="7">
        <v>298</v>
      </c>
      <c r="I38" s="7">
        <v>298</v>
      </c>
      <c r="J38" s="8">
        <v>289</v>
      </c>
      <c r="K38" s="8">
        <f t="shared" si="0"/>
        <v>289</v>
      </c>
      <c r="L38" s="1">
        <f t="shared" si="1"/>
        <v>0</v>
      </c>
      <c r="M38" s="16" t="s">
        <v>173</v>
      </c>
      <c r="N38" s="14" t="s">
        <v>157</v>
      </c>
      <c r="O38" s="4"/>
    </row>
    <row r="39" spans="1:15" ht="24" customHeight="1" x14ac:dyDescent="0.3">
      <c r="A39" s="1" t="s">
        <v>10</v>
      </c>
      <c r="B39" s="1" t="e">
        <f ca="1">[1]!PNUTOJUSO(A39,1)</f>
        <v>#NAME?</v>
      </c>
      <c r="C39" s="1" t="s">
        <v>11</v>
      </c>
      <c r="D39" s="2">
        <v>37</v>
      </c>
      <c r="E39" s="2" t="s">
        <v>134</v>
      </c>
      <c r="F39" s="2" t="s">
        <v>90</v>
      </c>
      <c r="G39" s="2" t="s">
        <v>130</v>
      </c>
      <c r="H39" s="7">
        <v>111</v>
      </c>
      <c r="I39" s="7">
        <v>111</v>
      </c>
      <c r="J39" s="8">
        <v>116</v>
      </c>
      <c r="K39" s="8">
        <f t="shared" si="0"/>
        <v>116</v>
      </c>
      <c r="L39" s="1">
        <f t="shared" si="1"/>
        <v>0</v>
      </c>
      <c r="M39" s="16" t="s">
        <v>174</v>
      </c>
      <c r="N39" s="14" t="s">
        <v>151</v>
      </c>
      <c r="O39" s="4"/>
    </row>
    <row r="40" spans="1:15" ht="24" customHeight="1" x14ac:dyDescent="0.3">
      <c r="A40" s="1" t="s">
        <v>4</v>
      </c>
      <c r="B40" s="1" t="e">
        <f ca="1">[1]!PNUTOJUSO(A40,1)</f>
        <v>#NAME?</v>
      </c>
      <c r="C40" s="1" t="s">
        <v>5</v>
      </c>
      <c r="D40" s="2">
        <v>38</v>
      </c>
      <c r="E40" s="2" t="s">
        <v>134</v>
      </c>
      <c r="F40" s="2" t="s">
        <v>87</v>
      </c>
      <c r="G40" s="2" t="s">
        <v>129</v>
      </c>
      <c r="H40" s="7">
        <v>1250</v>
      </c>
      <c r="I40" s="7">
        <v>125</v>
      </c>
      <c r="J40" s="8">
        <v>1296</v>
      </c>
      <c r="K40" s="8">
        <f>IF(L40=0,J40,I40)+48</f>
        <v>173</v>
      </c>
      <c r="L40" s="1">
        <f t="shared" si="1"/>
        <v>1125</v>
      </c>
      <c r="M40" s="16" t="s">
        <v>146</v>
      </c>
      <c r="N40" s="14"/>
      <c r="O40" s="4"/>
    </row>
    <row r="41" spans="1:15" ht="24" customHeight="1" x14ac:dyDescent="0.3">
      <c r="A41" s="1" t="s">
        <v>8</v>
      </c>
      <c r="B41" s="1" t="e">
        <f ca="1">[1]!PNUTOJUSO(A41,1)</f>
        <v>#NAME?</v>
      </c>
      <c r="C41" s="1" t="s">
        <v>9</v>
      </c>
      <c r="D41" s="2">
        <v>39</v>
      </c>
      <c r="E41" s="2" t="s">
        <v>134</v>
      </c>
      <c r="F41" s="2" t="s">
        <v>89</v>
      </c>
      <c r="G41" s="2" t="s">
        <v>131</v>
      </c>
      <c r="H41" s="7">
        <v>851</v>
      </c>
      <c r="I41" s="7">
        <v>79</v>
      </c>
      <c r="J41" s="8">
        <v>893</v>
      </c>
      <c r="K41" s="8">
        <f>IF(L41=0,J41,I41)</f>
        <v>79</v>
      </c>
      <c r="L41" s="1">
        <f t="shared" si="1"/>
        <v>772</v>
      </c>
      <c r="M41" s="16" t="s">
        <v>148</v>
      </c>
      <c r="N41" s="14" t="s">
        <v>154</v>
      </c>
      <c r="O41" s="4"/>
    </row>
    <row r="42" spans="1:15" ht="24" customHeight="1" x14ac:dyDescent="0.3">
      <c r="A42" s="1" t="s">
        <v>70</v>
      </c>
      <c r="B42" s="1" t="e">
        <f ca="1">[1]!PNUTOJUSO(A42,1)</f>
        <v>#NAME?</v>
      </c>
      <c r="C42" s="1" t="s">
        <v>71</v>
      </c>
      <c r="D42" s="2">
        <v>40</v>
      </c>
      <c r="E42" s="2" t="s">
        <v>135</v>
      </c>
      <c r="F42" s="2" t="s">
        <v>120</v>
      </c>
      <c r="G42" s="2" t="s">
        <v>133</v>
      </c>
      <c r="H42" s="7">
        <v>335</v>
      </c>
      <c r="I42" s="7">
        <v>335</v>
      </c>
      <c r="J42" s="8">
        <v>321</v>
      </c>
      <c r="K42" s="8">
        <f>IF(L42=0,J42,I42)</f>
        <v>321</v>
      </c>
      <c r="L42" s="1">
        <f t="shared" si="1"/>
        <v>0</v>
      </c>
      <c r="M42" s="16" t="s">
        <v>175</v>
      </c>
      <c r="N42" s="14" t="s">
        <v>158</v>
      </c>
      <c r="O42" s="4"/>
    </row>
    <row r="43" spans="1:15" ht="24" customHeight="1" x14ac:dyDescent="0.3">
      <c r="A43" s="1" t="s">
        <v>76</v>
      </c>
      <c r="B43" s="1" t="e">
        <f ca="1">[1]!PNUTOJUSO(A43,1)</f>
        <v>#NAME?</v>
      </c>
      <c r="C43" s="1" t="s">
        <v>77</v>
      </c>
      <c r="D43" s="2">
        <v>41</v>
      </c>
      <c r="E43" s="2" t="s">
        <v>135</v>
      </c>
      <c r="F43" s="2" t="s">
        <v>123</v>
      </c>
      <c r="G43" s="2" t="s">
        <v>129</v>
      </c>
      <c r="H43" s="7">
        <v>18</v>
      </c>
      <c r="I43" s="7">
        <v>7</v>
      </c>
      <c r="J43" s="8">
        <v>18</v>
      </c>
      <c r="K43" s="8">
        <f>IF(L43=0,J43,I43)</f>
        <v>7</v>
      </c>
      <c r="L43" s="1">
        <f t="shared" si="1"/>
        <v>11</v>
      </c>
      <c r="M43" s="16" t="s">
        <v>149</v>
      </c>
      <c r="N43" s="14"/>
      <c r="O43" s="4"/>
    </row>
  </sheetData>
  <sortState ref="A2:O44">
    <sortCondition ref="A2:A44"/>
  </sortState>
  <mergeCells count="1">
    <mergeCell ref="D2:E2"/>
  </mergeCells>
  <phoneticPr fontId="18" type="noConversion"/>
  <pageMargins left="0.55118110236220474" right="0.5511811023622047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급경사지조서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최상덕</dc:creator>
  <cp:lastModifiedBy>user</cp:lastModifiedBy>
  <cp:lastPrinted>2018-01-28T11:11:44Z</cp:lastPrinted>
  <dcterms:created xsi:type="dcterms:W3CDTF">2018-01-28T10:20:18Z</dcterms:created>
  <dcterms:modified xsi:type="dcterms:W3CDTF">2018-06-26T05:14:20Z</dcterms:modified>
</cp:coreProperties>
</file>